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Reyna\InformeTrimestrales2021-2024\"/>
    </mc:Choice>
  </mc:AlternateContent>
  <bookViews>
    <workbookView xWindow="-120" yWindow="-120" windowWidth="20730" windowHeight="11160" activeTab="1"/>
  </bookViews>
  <sheets>
    <sheet name="Sec.Técnica" sheetId="3" r:id="rId1"/>
    <sheet name="Sub. Plan. y Org." sheetId="4" r:id="rId2"/>
    <sheet name="Sub.Infraestructura " sheetId="5" r:id="rId3"/>
    <sheet name="Vías terrestres" sheetId="6" r:id="rId4"/>
    <sheet name="Dirección" sheetId="2"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24" i="6" l="1"/>
  <c r="I23" i="6"/>
  <c r="U23" i="6" s="1"/>
  <c r="U22" i="6"/>
  <c r="U21" i="6"/>
  <c r="U20" i="6"/>
  <c r="U19" i="6"/>
  <c r="U18" i="6"/>
  <c r="K17" i="6"/>
  <c r="J17" i="6"/>
  <c r="I17" i="6"/>
  <c r="U17" i="6" s="1"/>
  <c r="K16" i="6"/>
  <c r="J16" i="6"/>
  <c r="I16" i="6"/>
  <c r="U16" i="6" s="1"/>
  <c r="U15" i="6"/>
  <c r="U14" i="6"/>
  <c r="U13" i="6"/>
  <c r="U12" i="6"/>
  <c r="T27" i="5" l="1"/>
  <c r="U27" i="5" s="1"/>
  <c r="T26" i="5"/>
  <c r="T25" i="5"/>
  <c r="T24" i="5"/>
  <c r="T23" i="5"/>
  <c r="T22" i="5"/>
  <c r="T21" i="5"/>
  <c r="T20" i="5"/>
  <c r="T19" i="5"/>
  <c r="T18" i="5"/>
  <c r="T17" i="5"/>
  <c r="T16" i="5"/>
  <c r="T15" i="5"/>
  <c r="T14" i="5"/>
  <c r="T13" i="5"/>
  <c r="J17" i="4" l="1"/>
  <c r="I17" i="4"/>
  <c r="H17" i="4"/>
  <c r="T22" i="4"/>
  <c r="T17" i="4"/>
  <c r="T16" i="4"/>
  <c r="T15" i="4"/>
  <c r="T14" i="4"/>
  <c r="T13" i="4"/>
  <c r="T13" i="3"/>
  <c r="T14" i="2" l="1"/>
  <c r="T13" i="2"/>
</calcChain>
</file>

<file path=xl/comments1.xml><?xml version="1.0" encoding="utf-8"?>
<comments xmlns="http://schemas.openxmlformats.org/spreadsheetml/2006/main">
  <authors>
    <author>Can Dzul Rafael Mercedes</author>
  </authors>
  <commentList>
    <comment ref="L18" authorId="0" shapeId="0">
      <text>
        <r>
          <rPr>
            <b/>
            <sz val="9"/>
            <color indexed="81"/>
            <rFont val="Tahoma"/>
            <family val="2"/>
          </rPr>
          <t>Can Dzul Rafael Mercedes:</t>
        </r>
        <r>
          <rPr>
            <sz val="9"/>
            <color indexed="81"/>
            <rFont val="Tahoma"/>
            <family val="2"/>
          </rPr>
          <t xml:space="preserve">
Es un ajuste en lo reportado en el 3er. Cuatrimestre 2021</t>
        </r>
      </text>
    </comment>
    <comment ref="J19" authorId="0" shapeId="0">
      <text>
        <r>
          <rPr>
            <b/>
            <sz val="9"/>
            <color indexed="81"/>
            <rFont val="Tahoma"/>
            <family val="2"/>
          </rPr>
          <t>Can Dzul Rafael Mercedes:</t>
        </r>
        <r>
          <rPr>
            <sz val="9"/>
            <color indexed="81"/>
            <rFont val="Tahoma"/>
            <family val="2"/>
          </rPr>
          <t xml:space="preserve">
Se removió el dato reportado anteriormente, ya que corresponde a otro concepto de obra.</t>
        </r>
      </text>
    </comment>
    <comment ref="J21" authorId="0" shapeId="0">
      <text>
        <r>
          <rPr>
            <b/>
            <sz val="9"/>
            <color indexed="81"/>
            <rFont val="Tahoma"/>
            <family val="2"/>
          </rPr>
          <t>Can Dzul Rafael Mercedes:</t>
        </r>
        <r>
          <rPr>
            <sz val="9"/>
            <color indexed="81"/>
            <rFont val="Tahoma"/>
            <family val="2"/>
          </rPr>
          <t xml:space="preserve">
Se añade este dato por ser en el concepto correcto de obra.</t>
        </r>
      </text>
    </comment>
    <comment ref="J22" authorId="0" shapeId="0">
      <text>
        <r>
          <rPr>
            <b/>
            <sz val="9"/>
            <color indexed="81"/>
            <rFont val="Tahoma"/>
            <family val="2"/>
          </rPr>
          <t>Can Dzul Rafael Mercedes:</t>
        </r>
        <r>
          <rPr>
            <sz val="9"/>
            <color indexed="81"/>
            <rFont val="Tahoma"/>
            <family val="2"/>
          </rPr>
          <t xml:space="preserve">
Se reporta (su término) en estos meses; sin embargo, son obras contratadas en la anterior Administración. </t>
        </r>
      </text>
    </comment>
    <comment ref="K22" authorId="0" shapeId="0">
      <text>
        <r>
          <rPr>
            <b/>
            <sz val="9"/>
            <color indexed="81"/>
            <rFont val="Tahoma"/>
            <family val="2"/>
          </rPr>
          <t>Can Dzul Rafael Mercedes:</t>
        </r>
        <r>
          <rPr>
            <sz val="9"/>
            <color indexed="81"/>
            <rFont val="Tahoma"/>
            <family val="2"/>
          </rPr>
          <t xml:space="preserve">
Se reporta (su término) en estos meses; sin embargo, son obras contratadas en la anterior Administración. </t>
        </r>
      </text>
    </comment>
    <comment ref="I23" authorId="0" shapeId="0">
      <text>
        <r>
          <rPr>
            <b/>
            <sz val="9"/>
            <color indexed="81"/>
            <rFont val="Tahoma"/>
            <family val="2"/>
          </rPr>
          <t>Can Dzul Rafael Mercedes:</t>
        </r>
        <r>
          <rPr>
            <sz val="9"/>
            <color indexed="81"/>
            <rFont val="Tahoma"/>
            <family val="2"/>
          </rPr>
          <t>Se elimina el el ajuste (erroneo) de lo reportado  en 2021 ; queda la cantidad propia de 2022.</t>
        </r>
      </text>
    </comment>
  </commentList>
</comments>
</file>

<file path=xl/sharedStrings.xml><?xml version="1.0" encoding="utf-8"?>
<sst xmlns="http://schemas.openxmlformats.org/spreadsheetml/2006/main" count="298" uniqueCount="158">
  <si>
    <t>INDICADORES DE GESTIÓN</t>
  </si>
  <si>
    <t xml:space="preserve">DATOS ESTADÍSTICOS  </t>
  </si>
  <si>
    <t>CLASIFICACIÓN ADMINISTRATIVA</t>
  </si>
  <si>
    <t>DIRECCIÓN</t>
  </si>
  <si>
    <t>SUBDIRECCIÓN</t>
  </si>
  <si>
    <t>UNIDAD RESPONSABLE (DEPTO)</t>
  </si>
  <si>
    <t>BASE DE DATOS</t>
  </si>
  <si>
    <t>TOTAL ANUAL</t>
  </si>
  <si>
    <t xml:space="preserve">LÍNEA (S) ACCIÓN PMD </t>
  </si>
  <si>
    <t>No. PP</t>
  </si>
  <si>
    <t>PROGRAMA PRESUPUESTARIO LIGADO (POA)</t>
  </si>
  <si>
    <t>OBJETIVO DEL PROGRAMA PRESUPUESTARIO</t>
  </si>
  <si>
    <t>NOMBRE DE LA ACTIVIDAD</t>
  </si>
  <si>
    <t>META</t>
  </si>
  <si>
    <t>UNIDAD DE MEDIDA</t>
  </si>
  <si>
    <t>SEPTIEMBRE</t>
  </si>
  <si>
    <t>OCTUBRE</t>
  </si>
  <si>
    <t>NOVIEMBRE</t>
  </si>
  <si>
    <t>DICIEMBRE</t>
  </si>
  <si>
    <t>ENERO</t>
  </si>
  <si>
    <t>FEBRERO</t>
  </si>
  <si>
    <t>MARZO</t>
  </si>
  <si>
    <t>ABRIL</t>
  </si>
  <si>
    <t>MAYO</t>
  </si>
  <si>
    <t>JUNIO</t>
  </si>
  <si>
    <t>JULIO</t>
  </si>
  <si>
    <t>AGOSTO</t>
  </si>
  <si>
    <t>EVALUACIÓN DE PROGRAMAS PRESUPUESTARIOS DERIVADOS DEL PLAN MUNICIPAL DE DESARROLLO 2021-2024</t>
  </si>
  <si>
    <t>OBRAS PÚBLICAS</t>
  </si>
  <si>
    <t xml:space="preserve">OBRAS PÚBLICAS </t>
  </si>
  <si>
    <t>Optimización de los procesos administrativos y los servicios internos, mediante el manejo racional de los recursos financieros, materiales y humanos para el logro de una Mérida con futuro funcional.</t>
  </si>
  <si>
    <t>ATENCIÓN Y COMUNICACIÓN SOCIAL DE LA DIRECCIÓN DE OBRAS PÚBLICAS</t>
  </si>
  <si>
    <t>FORTALECER EL PROCESO DE ATENCIÓN CIUDADANA MEDIANTE LA RECEPCIÓN DE SOLICITUDES DE OBRA PÚBLICA QUE PERMITAN OTORGAR MEJORES ESPACIOS DE CALIDAD PARA LOS HABITANTES DEL MUNICIPIO DE MÉRIDA Y SUS COMISARÍAS.</t>
  </si>
  <si>
    <t>SOLICITUDES A LA DIRECCION DE OBRAS PUBLICAS</t>
  </si>
  <si>
    <t>PZA</t>
  </si>
  <si>
    <t>OPTIMIZACIÓN DE LOS PROCESOS ADMINISTRATIVOS Y LOS SERVICIOS INTERNOS, MEDIANTE EL MANEJO 
RACIONAL DE LOS RECURSOS FINANCIEROS, MATERIALES Y HUMANOS PARA EL LOGRO DE UNA MÉRIDA 
ORDENADA Y FUNCIONAL.las zonas.</t>
  </si>
  <si>
    <t>VERIFICACIÓN Y SEGUIMIENTO DE OBRA</t>
  </si>
  <si>
    <t>VERIFICAR LOS AVANCES FISICOS DE LA OBRA PÚBLICA CONTRATADA, MEDIANTE LAS VISITAS DEL SITIO DE LAS 
OBRAS, REALIZANDO UN INFORME DEL ESTADO FISICO REAL DE LA OBRA</t>
  </si>
  <si>
    <t>VISITA DE VERIFICACIÓN DE AVANCES Y SEGUIMIENTO DE OBRA POR CONTRATO</t>
  </si>
  <si>
    <t>VISITA</t>
  </si>
  <si>
    <t>SECRETARÍA TÉCNICA</t>
  </si>
  <si>
    <t>REHABILITAR ESPACIOS PÚBLICOS DE ACUERDO CON LOS CRITERIOS DEL SISTEMA DE GESTIÓN DE ESPACIOS PÚBLICOS
MUNICIPALES</t>
  </si>
  <si>
    <t>CONTRATACIÓN DE OBRA PÚBLICA</t>
  </si>
  <si>
    <t>OPTIMIZAR EL USO DE LOS ESPACIOS PÚBLICOS MUNICIPALES, A TRAVÉS DE LA CONSTRUCCIÓN, REMODELACIÓN
O ADECUACIÓN DE INFRAESTRUCTURA URBANA, PARA PROMOVER LA INTEGRACIÓN SOCIAL Y LA DOTACIÓN EFICIENTE
DE SERVICIOS PÚBLICOS</t>
  </si>
  <si>
    <t>Elaboración de procedimientos de contratación de obras</t>
  </si>
  <si>
    <t>Procedimiento</t>
  </si>
  <si>
    <t>Elaboración de inscripciones al padrón de contratistas</t>
  </si>
  <si>
    <t>Inscripción</t>
  </si>
  <si>
    <t>OPTIMIZACIÓN DE LOS PROCESOS ADMINISTRATIVOS Y LOS SERVICIOS INTERNOS, MEDIANTE EL MANEJO RACIONAL DE LOS
RECURSOS FINANCIEROS, MATERIALES Y HUMANOS PARA EL LOGRO DE UNA MÉRIDA ORDENADA Y FUNCIONAL</t>
  </si>
  <si>
    <t>TRANSPARENCIA EN LA OBRA PÚBLICA</t>
  </si>
  <si>
    <t>IMPLEMENTAR ACCIONES PARA EL MANEJO EFICIENTE Y TRANSPARENTE DE LOS RECURSOS ECONÓMICOS Y
HUMANOS, EN APEGO A LA NORMATIVIDAD PARA UNA MÉRIDA ORDENADA Y FUNCIONAL</t>
  </si>
  <si>
    <t>Testado de documentos para expedientes públicos</t>
  </si>
  <si>
    <t>Contrato</t>
  </si>
  <si>
    <t>PLANEACIÓN Y ORGANIZACIÓN DE OBRAS</t>
  </si>
  <si>
    <t>Planeación y diseño de espacios públicos completos de calidad, según las cualidades del Sistema de Gestión de Espacios Públicos.</t>
  </si>
  <si>
    <t>ELABORACIÓN DE PRESUPUESTOS PARA LA CONTRATACIÓN Y EJECUCIÓN DE LA OBRA PÚBLICA</t>
  </si>
  <si>
    <t>ELABORAR PRESUPUESTOS BASE DE ACUERDO CON LAS ESPECIFICACIONES DE PROYECTO, MEDIANTE EL ANÁLISIS DE LAS COTIZACIONES Y CONDICIONES DE MERCADO, APLICANDO LOS CRITERIOS DE EFICIENCIA, TRANSPARENCIA DE RECURSOS, FUNCIONALIDAD Y SEGURIDAD, DANDO RESPUESTA A LAS NECESIDADES DE LA CIUDADANÍA Y SU ENTORNO.</t>
  </si>
  <si>
    <t>Elaboración de presupuestos bases</t>
  </si>
  <si>
    <t>Presupuesto</t>
  </si>
  <si>
    <t>COADYUVAR EN LA CREACIÓN DE UNA RED DE CONEXIÓN ENTRE PARQUES</t>
  </si>
  <si>
    <t>PROYECTO DE OBRA PÚBLICA</t>
  </si>
  <si>
    <t xml:space="preserve"> ELABORAR PROYECTOS DE OBRA CIVIL CON EFICIENCIA Y CALIDAD CONFORTABLE, MEDIANTE LOS CRITERIOS 
TÉCNICOS NORMATIVOS EXISTENTES.
</t>
  </si>
  <si>
    <t>Elaboracion de proyectos ejecutivos de obra</t>
  </si>
  <si>
    <t>INTERVENIR EN LA SIGUIENTE ETAPA DE LAS VIALIDADES DE LA ZONA DEL ''PULMÓN VERDE” EN EL PONIENTE DE LA CIUDAD CON TODOS LOS SERVICIOS E INFRAESTRUCTURA URBANA</t>
  </si>
  <si>
    <t>HOMOLOGAR E IMPLEMENTAR CRITERIOS DE DISEÑO EN TODA LA INFRAESTRUCTURA MUNICIPAL CON LAS DEPENDENCIAS CORRESPONDIENTES.</t>
  </si>
  <si>
    <t>REHABILITAR ESPACIOS PÚBLICOS DE ACUERDO CON LOS CRITERIOS DEL SISTEMA DE GESTIÓN DE ESPACIOS PÚBLICOS MUNICIPALES</t>
  </si>
  <si>
    <t>HABILITAR Y ADECUAR LOS ESPACIOS PÚBLICOS PARA ANIMALES DOMÉSTICOS.</t>
  </si>
  <si>
    <t>AMPLIACIÓN DE LA CAPACIDAD DE ATENCIÓN A LOS PROYECTOS DE OBRA PÚBLICA</t>
  </si>
  <si>
    <t>AUMENTAR LA CAPACIDAD DE PRODUCCIÓN DE PROYECTOS EJECUTIVOS MEDIANTE LA CONTRATACIÓN DE PERSONAL 
QUE CUENTE CON LOS CONOCIMIENTOS DE DISEÑO Y DIBUJO DEL PERFIL REQUERIDO</t>
  </si>
  <si>
    <t>Contratación de proyectos ejecutivos de obra</t>
  </si>
  <si>
    <t>INTERVENIR EN LA SIGUIENTE ETAPA DE LAS VIALIDADES DE LA ZONA DEL ''PULMÓN VERDE” EN EL PONIENTE DE 
LA CIUDAD CON TODOS LOS SERVICIOS E INFRAESTRUCTURA URBANA</t>
  </si>
  <si>
    <t>HOMOLOGAR E IMPLEMENTAR CRITERIOS DE DISEÑO EN TODA LA INFRAESTRUCTURA MUNICIPAL CON LAS 
DEPENDENCIAS CORRESPONDIENTES</t>
  </si>
  <si>
    <t>REHABILITAR ESPACIOS PÚBLICOS DE ACUERDO CON LOS CRITERIOS DEL SISTEMA DE GESTIÓN DE ESPACIOS 
PÚBLICOS MUNICIPALES</t>
  </si>
  <si>
    <t>HABILITAR Y ADECUAR LOS ESPACIOS PÚBLICOS PARA ANIMALES DOMÉSTICOS</t>
  </si>
  <si>
    <t>Proyecto</t>
  </si>
  <si>
    <t>Fortalecimiento y seguimiento al Sistema de Gestión de Espacios Públicos del Municipio de Mérida.</t>
  </si>
  <si>
    <t>GESTIÓN Y  CONTROL DE LA OBRA PÚBLICA DEL AYUNTAMIENTO DE MERIDA</t>
  </si>
  <si>
    <t>INTEGRAR LA INFORMACIÓN REQUERIDA PARA LOS PROCESOS DE CONTRATACIÓN DE LA OBRA PÚBLICA, MEDIANTE LA VERIFICACIÓN DE LA UBICACIÓN FÍSICA PARA EL AGRUPAMIENTO, CON FINES DE CONTRATACIÓN Y SEGUIMIENTO DE SU EJECUCIÓN CON APEGO A LA NORMATIVIDAD VIGENTE.</t>
  </si>
  <si>
    <t>VERIFICACIÓN DE OBRAS PRIORIZADAS PARA CONTRATOS DE OBRA.</t>
  </si>
  <si>
    <t>ACCION</t>
  </si>
  <si>
    <t>VÍAS TERRESTRES</t>
  </si>
  <si>
    <t xml:space="preserve">PROPORCIONAR INFRAESTRUCTURA PEATONAL FUNCIONAL E INCLUSIVA, QUE REDUNDEN EN UNA MEJORA DE LAS CONDICIONES DE VIDA DE LAS Y LOS HABITANTES DE MÉRIDA Y SUS COMISARÍAS. </t>
  </si>
  <si>
    <t>MANTENIMIENTO PREVENTIVO Y CORRECTIVO DE LAS CALLES DEL MUNICIPIO DE MÉRIDA</t>
  </si>
  <si>
    <t xml:space="preserve">001 - OPTIMIZAR EL USO DE LOS ESPACIOS PÚBLICOS MUNICIPALES, A TRAVÉS DE LA CONSTRUCCIÓN, REMODELACIÓN O ADECUACIÓN DE INFRAESTRUCTURA URBANA, PARA PROMOVER LA INTEGRACIÓN SOCIAL Y LA DOTACIÓN EFICIENTE DE SERVICIOS PÚBLICOS. </t>
  </si>
  <si>
    <t xml:space="preserve">REALIZACIÓN DEL PROGRAMA DE BACHEO PERMANENTE Y EMERGENTE. </t>
  </si>
  <si>
    <t>M2.</t>
  </si>
  <si>
    <t xml:space="preserve">FORTALECER LA INCLUSIÓN DE ELEMENTOS DE ACCESIBILIDAD UNIVERSAL Y MOVILIDAD URBANA EN LA REHABILITACIÓN DE CALLES Y BANQUETAS. </t>
  </si>
  <si>
    <t>REALIZACIÓN DEL PROGRAMA DE AMPLIACIÓN DE PAVIMENTO.</t>
  </si>
  <si>
    <t>CONSTRUCCIÓN DE TOPES Y PASOS PEATONALES</t>
  </si>
  <si>
    <t>PZA.</t>
  </si>
  <si>
    <t xml:space="preserve">CONSTRUIR VIALIDADES EN LA CIUDAD Y EN COMISARÍAS PENDIENTES DE REALIZAR CON GUARNICIONES, SISTEMAS PLUVIALES, RAMPAS PARA PERSONAS CON DISCAPACIDAD Y ALUMBRADO PÚBLICO, QUE PERMITAN DESPLAZAMIENTOS DE PERSONAS Y BIENES, ASÍ COMO EL FUNCIONAMIENTO DEL SISTEMA DE TRANSPORTE PÚBLICO Y PRIVADO.&amp;apos;&amp;apos; </t>
  </si>
  <si>
    <t>CONSTRUCCIÓN Y MANTENIMIENTO DE LA INFRAESTRUCTURA URBANA DEL MUNICIPIO DE MÉRIDA.</t>
  </si>
  <si>
    <t xml:space="preserve">PROGRAMA DE CONSTRUCCIÓN DE OBRAS DE GUARNICIONES Y BANQUETAS A NUEVAS VIALIDADES </t>
  </si>
  <si>
    <t xml:space="preserve">CONSTRUIR SISTEMAS DE CAPTACIÓN PLUVIAL, CON EL FIN DE DISMINUIR EL TIEMPO DE ABSORCIÓN. </t>
  </si>
  <si>
    <t>PROGRAMA DE CONSTRUCCIÓN Y REPARACIÓN DE GUARNICIONES Y BANQUETAS EN LAS CALLES EXISTENTES.</t>
  </si>
  <si>
    <t xml:space="preserve">PROGRAMA DE CONSTRUCCION DE SISTEMAS PLUVIALES EN CALLES NUEVAS Y REHABILITACION DE SISTEMAS PLUVIALES EN CALLES PAVIMENTADAS EXISTENTES. </t>
  </si>
  <si>
    <t xml:space="preserve">REHABILITACIÓN, MODERNIZACIÓN Y REPAVIMENTACIÓN DE VIALIDADES </t>
  </si>
  <si>
    <t>REPAVIMENTACIÓN DE CALLES</t>
  </si>
  <si>
    <t>KM.</t>
  </si>
  <si>
    <t xml:space="preserve">EXPANDIR LA COBERTURA DE INFRAESTRUCTURA Y SERVICIOS BÁSICOS MUNICIPALES EN COLONIAS Y COMISARÍAS. </t>
  </si>
  <si>
    <t>REVITALIZACIÓN DE CALLES</t>
  </si>
  <si>
    <t>REHABILITACIÓN DE CICLOVIAS</t>
  </si>
  <si>
    <t>REHABILITACIÓN DE CARRETERAS Y CALLES</t>
  </si>
  <si>
    <t xml:space="preserve">CONSTRUCCIÓN DE VIALIDADES. </t>
  </si>
  <si>
    <t>CONSTRUCCIÓN DE CICLOVÍAS</t>
  </si>
  <si>
    <t>CONSTRUCCIÓN DE CALLES</t>
  </si>
  <si>
    <t>SUBDIRECCIÓN DE VÍAS TERRESTRES, DEPTO. DE MANTENIMIENTO VIAL, DEPTO. DE MANTENIMIENTO URBANO, DEPTO DE  CONSTRUCCIÓN VÍAL</t>
  </si>
  <si>
    <t>DESPACHO DEL SUBDIRECTOR, DEPTO. DE ORGANIZACIÓN, DEPTO. DE PRESUPUESTOS, DEPTO. DE PROYECTOS</t>
  </si>
  <si>
    <t>DESPACHO DEL SECRETARIO, DEPTO DE SUPERVISIÓN INTERNA</t>
  </si>
  <si>
    <t>DEPACHO DEL DIRECTOR; DEPTO DE ATENCIÓN Y COMUNICACIÓN SOCIAL , DEPTO. DE GESTIÓN Y CONTROL DE OBRAS</t>
  </si>
  <si>
    <t>OBRAS E INFRAESTRUCTURA</t>
  </si>
  <si>
    <t>observaciones</t>
  </si>
  <si>
    <t>Procurar el adecuado mantenimiento, conservación y ampliación de la red eléctrica y de agua potable en las comisarías, sub comisarías y colonias marginadas del municipio de Mérida.</t>
  </si>
  <si>
    <t>CONSTRUCCIÓN Y AMPLIACIÓN DE INFRAESTRUCTURA BÁSICA EN MATERIA DE ELÉCTRIFICACION.</t>
  </si>
  <si>
    <t>DOTAR DE INFRAESTRUCTURA ELECTRICA MEDIANTE LA EJECUCION DE OBRAS CONTRATADAS PARA MEJORAR LA CALIDAD DE VIDA DE LOS CIUDADANOS DE LAS COMISARÍAS Y DE LAS COLONIAS EN LA CIUDAD DE MÉRIDA, MEDIANTE LA CONSTRUCCIÓN Y AMPLIACIÓN DE RED ELÉCTRICA, CUMPLIENDO CON LA INDICACION DE ABATIR EL REZAGO CON LA SUPERVISIÓN ADECUADA Y CUMPLIENDO CON LOS TIEMPOS ESTIPULADOS DEL CONTRATO DE OBRA.</t>
  </si>
  <si>
    <t>SUPERVISIÓN DE CONSTRUCCIÓN Y AMPLIACIÓN DE RED ELECTRICA</t>
  </si>
  <si>
    <t>KM</t>
  </si>
  <si>
    <t>Construcción y mantenimiento de espacios municipales para una mejor atención y disfrute de los habitantes del municipio</t>
  </si>
  <si>
    <t>CONSTRUCCIÓN Y REHABILITACIÓN DE PARQUES, UNIDADES E INSTALACIONES DEPORTIVAS.</t>
  </si>
  <si>
    <t>CONSTRUIR Y REHABILITAR PARQUES, UNIDADES E INSTALACIONES DEPORTIVAS MEJORANDO LA INFRAESTRUCTURA DEPORTIVA EXISTENTE, MEDIANTE LA APROPIADA SUPERVISIÓN DE LOS MISMOS, EN COORDINACIÓN CON LA DIRECCIÓN DE SERVICIOS PÚBLICOS MUNICIPALES EN TIEMPOS Y FORMA ESTABLECIDOS EN EL CONTRATO DE OBRA.</t>
  </si>
  <si>
    <t>REHABILITACIÓN Y CONSERVACIÓN REALIZADA DE PARQUES, CANCHAS, CAMPOS Y UNIDADES DEPORTIVAS.</t>
  </si>
  <si>
    <t>PIEZAS</t>
  </si>
  <si>
    <t>CONSTRUCCION DE NUEVOS PARQUES, CANCHAS, CAMPOS Y UNIDADES DEPORTIVAS.</t>
  </si>
  <si>
    <t>CONSTRUCCIÓN Y AMPLIACIÓN DE INFRAESTRUCTURA BÁSICA EN MATERIA DE AGUA POTABLE</t>
  </si>
  <si>
    <t>DOTAR DE INFRAESTRUCTURA DE RED DE AGUA POTABLE MEDIANTE LA EJECUCION DE OBRAS CON SERVICIOS A LA CIUDADANIA PARA  MEJORAR LA CALIDAD DE VIDA DE LOS CIUDADANOS DE LAS COMISARÍAS Y DE COLONIAS EN LA CIUDAD DE MÉRIDA, MEDIANTE LA CONSTRUCCIÓN Y MANTENIMIENTO DE RED DE AGUA POTABLE, CUMPLIENDO CON LA INDICACIÓN DE ABATIR EL REZAGO CON LA SUPERVISIÓN ADECUADA Y CUMPLIENDO CON LOS TIEMPOS ESTIPULADOS DEL CONTRATO DE OBRA.</t>
  </si>
  <si>
    <t>SUPERVISIÓN DE CONSTRUCCIÓN Y AMPLIACIÓN DE RED DE AGUA POTABLE</t>
  </si>
  <si>
    <t>CONSTRUCCIÓN Y REHABILITACIÓN DE MERCADOS EN EL MUNICIPIO DE MÉRIDA</t>
  </si>
  <si>
    <t>CONSTRUIR Y REHABILITAR LOS ESPACIOS DESTINADOS A LOS LOCATARIOS PARA COMPRA Y VENTA DE PRODUCTOS MEDIANTE PROYECTOS QUE CONSIDEREN, UNA MEJOR CALIDAD DE LAS INSTALACIONES DE LOS MISMOS, DE MANERA ORDENADA, EFICAZ, TRANSPARENTE Y EN LOS TIEMPOS ESTABLECIDOS EN LOS CONTRATOS DE OBRAS.</t>
  </si>
  <si>
    <t>CONSTRUCCION REHABILITACION Y MANTENIMIENTO DE LOS MERCADOS</t>
  </si>
  <si>
    <t>NUMERO DE MERCADOS INTERVENIDOS</t>
  </si>
  <si>
    <t>Aumentar la capacidad y operatividad de los Cementerios Municipales mediante la dotación de insumos y equipamiento necesario para brindar sevicios funerarios dignos que respondan adecuadamente a las necesidades de la emergencia sanitaria</t>
  </si>
  <si>
    <t>CONSTRUCCIÓN DE INFRAESTRUCTURA FUNERARIA</t>
  </si>
  <si>
    <t>AMPLIAR LA INFRAESTRUCTURA FUNERARIA MEDIANTE LA CONSTRUCCIÓN  DE OBRA CONTRATADA, COMO SON  FOSAS FUNERARIAS, CRIPTAS, OSARIOS Y OBRAS COMPLEMENTARIAS.</t>
  </si>
  <si>
    <t>CONSTRUCCION DE FOSAS O CRIPTAS</t>
  </si>
  <si>
    <t>Modernización y ampliación del equipo, maquinaria y flota vehicular para una cobertura completa y continua de los servicios públicos.</t>
  </si>
  <si>
    <t>MANTENIMIENTO A LOS SISTEMAS DE BOMBEO DE AGUA POTABLE EN LAS COMISARÍAS DEL MUNICIPIO DE MÉRIDA</t>
  </si>
  <si>
    <t>BRINDAR UN SERVICIO DE CALIDAD A LOS HABITANTES DE LAS COMISARÍAS DEL MUNICIPIO MEDIANTE EL ÓPTIMO MANTENIMIENTO DE LOS SISTEMAS DE BOMBEO DE AGUA EFICIENTANDO LOS RECURSOS DESTINADOS PARA ESTE FIN.</t>
  </si>
  <si>
    <t>CUMPLIMIENTO DEL PROGRAMA PREVENTIVO DE MANTENIMIENTO DE LOS SISTEMAS DE AGUA POTABLE MEDIANTE LA RECEPCION DE SOLICITUDES.</t>
  </si>
  <si>
    <t>CUMPLIMIENTO DEL PROGRAMA DE ATENCIÓN DE FUGAS MEDIANTE LA RECEPCION DE REPORTES Y SOLICITUDES.</t>
  </si>
  <si>
    <t xml:space="preserve"> FUGAS</t>
  </si>
  <si>
    <t>Fortalecer el programa integral de apoyo a la vivienda e infraestructura basica, en la modalidad de urbanización en zonas de alta prioridad.</t>
  </si>
  <si>
    <t>APOYO A LA VIVIENDA</t>
  </si>
  <si>
    <t>CONSTRUIR ACCIONES DE VIVIENDA PARA LOS HABITANTES EN LAS ZONAS VULNERABLES DEL MUNICIPIO DE MERIDA MEDIANTE LA SUPERVISIÓN DE LA CONSTRUCCIÓN DE PIES DE CASA, CUARTOS ADICIONALES, BAÑOS, TECHOS, PISO FIRME Y TANQUE SÉPTICOS PARA SANITARIOS APLICANDO CORRECTAMENTE LOS RECURSOS DESTINADOS PARA DICHO FIN.</t>
  </si>
  <si>
    <t>CONSTRUCCION DE COCINA</t>
  </si>
  <si>
    <t>NUMERO DE COCINA CONSTRUIDOS</t>
  </si>
  <si>
    <t>las viviendas que se estan reportando de enero a marzo son las del ejercicio fiscal 2021</t>
  </si>
  <si>
    <t>CONSTRUCCION DE BAÑOS</t>
  </si>
  <si>
    <t>NUMERO DE  BAÑOS CONSTRUIDOS</t>
  </si>
  <si>
    <t>CONSTRUCCION DE TECHOS</t>
  </si>
  <si>
    <t>NUMERO DE TECHOS FIRMES CONSTRUIDOS</t>
  </si>
  <si>
    <t>CONSTRUCCION DE CUARTOS</t>
  </si>
  <si>
    <t>NUMERO DE CUARTOS  DORMITORIOS CONSTRUIDOS</t>
  </si>
  <si>
    <t>CONSTRUCCION DE PISOS</t>
  </si>
  <si>
    <t>NUMERO DE PISOS FIRMES CONSTRUIDOS</t>
  </si>
  <si>
    <t>CONSTRUCCION DE TANQUES SEPTICOS PARA SANITARIOS</t>
  </si>
  <si>
    <t>INSTALACION DE TANQUES SEPTICOS PARA SANITARIOS</t>
  </si>
  <si>
    <t>DESPACHO DEL SUBDIRECTOR; DEPTO. DE ELECTRIFICACIÓN Y AGUA POTABLE; DEPTO. DE OBRA CIVIL E INFRAESTRUCTURA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</si>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</sst>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 ;\-#,##0\ "/>
    <numFmt numFmtId="165" formatCode="#,##0.00_ ;\-#,##0.00\ "/>
  </numFmts>
  <fonts count="18" x14ac:knownFonts="1">
    <font>
      <sz val="11"/>
      <color theme="1"/>
      <name val="Calibri"/>
      <family val="2"/>
      <scheme val="minor"/>
    </font>
    <font>
      <sz val="11"/>
      <color theme="1"/>
      <name val="Calibri"/>
      <family val="2"/>
      <scheme val="minor"/>
    </font>
    <font>
      <b/>
      <sz val="20"/>
      <color theme="1"/>
      <name val="Calibri Light"/>
      <family val="2"/>
      <scheme val="major"/>
    </font>
    <font>
      <sz val="11"/>
      <color theme="1"/>
      <name val="Calibri Light"/>
      <family val="2"/>
      <scheme val="major"/>
    </font>
    <font>
      <b/>
      <sz val="14"/>
      <color theme="1"/>
      <name val="Calibri Light"/>
      <family val="2"/>
      <scheme val="major"/>
    </font>
    <font>
      <b/>
      <sz val="11"/>
      <color theme="0"/>
      <name val="Calibri Light"/>
      <family val="2"/>
      <scheme val="major"/>
    </font>
    <font>
      <b/>
      <sz val="11"/>
      <color theme="1"/>
      <name val="Calibri Light"/>
      <family val="2"/>
      <scheme val="major"/>
    </font>
    <font>
      <sz val="10"/>
      <color theme="1"/>
      <name val="Calibri Light"/>
      <family val="2"/>
      <scheme val="major"/>
    </font>
    <font>
      <b/>
      <sz val="12"/>
      <color theme="0"/>
      <name val="Calibri Light"/>
      <family val="2"/>
      <scheme val="major"/>
    </font>
    <font>
      <b/>
      <sz val="20"/>
      <color theme="0"/>
      <name val="Calibri Light"/>
      <family val="2"/>
      <scheme val="major"/>
    </font>
    <font>
      <b/>
      <sz val="10"/>
      <color theme="1"/>
      <name val="Calibri Light"/>
      <family val="2"/>
      <scheme val="major"/>
    </font>
    <font>
      <sz val="10"/>
      <name val="Calibri Light"/>
      <family val="2"/>
      <scheme val="major"/>
    </font>
    <font>
      <sz val="11"/>
      <color rgb="FFFF0000"/>
      <name val="Calibri Light"/>
      <family val="2"/>
      <scheme val="major"/>
    </font>
    <font>
      <sz val="10"/>
      <color theme="1"/>
      <name val="Calibri"/>
      <family val="2"/>
      <scheme val="minor"/>
    </font>
    <font>
      <sz val="10"/>
      <name val="Calibri"/>
      <family val="2"/>
      <scheme val="minor"/>
    </font>
    <font>
      <sz val="8"/>
      <color theme="1"/>
      <name val="Calibri Light"/>
      <family val="2"/>
      <scheme val="major"/>
    </font>
    <font>
      <b/>
      <sz val="9"/>
      <color indexed="81"/>
      <name val="Tahoma"/>
      <family val="2"/>
    </font>
    <font>
      <sz val="9"/>
      <color indexed="81"/>
      <name val="Tahoma"/>
      <family val="2"/>
    </font>
  </fonts>
  <fills count="5">
    <fill>
      <patternFill patternType="none"/>
    </fill>
    <fill>
      <patternFill patternType="gray125"/>
    </fill>
    <fill>
      <patternFill patternType="solid">
        <fgColor theme="8" tint="-0.249977111117893"/>
        <bgColor indexed="64"/>
      </patternFill>
    </fill>
    <fill>
      <patternFill patternType="solid">
        <fgColor theme="4" tint="-0.499984740745262"/>
        <bgColor indexed="64"/>
      </patternFill>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74">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2" fontId="7" fillId="0" borderId="3"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2" fontId="11" fillId="0" borderId="3" xfId="1" applyNumberFormat="1" applyFont="1" applyBorder="1" applyAlignment="1">
      <alignment horizontal="center" vertical="center" wrapText="1"/>
    </xf>
    <xf numFmtId="2" fontId="7" fillId="0" borderId="3"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2" fontId="10" fillId="0" borderId="25" xfId="1" applyNumberFormat="1" applyFont="1" applyFill="1" applyBorder="1" applyAlignment="1">
      <alignment horizontal="center" vertical="center" wrapText="1"/>
    </xf>
    <xf numFmtId="2" fontId="7" fillId="0" borderId="26" xfId="1" applyNumberFormat="1" applyFont="1" applyBorder="1" applyAlignment="1">
      <alignment horizontal="center" vertical="center" wrapText="1"/>
    </xf>
    <xf numFmtId="2" fontId="11" fillId="0" borderId="26" xfId="1" applyNumberFormat="1" applyFont="1" applyBorder="1" applyAlignment="1">
      <alignment horizontal="center" vertical="center" wrapText="1"/>
    </xf>
    <xf numFmtId="2" fontId="10" fillId="0" borderId="27" xfId="1" applyNumberFormat="1" applyFont="1" applyFill="1" applyBorder="1" applyAlignment="1">
      <alignment horizontal="center" vertical="center" wrapText="1"/>
    </xf>
    <xf numFmtId="0" fontId="3" fillId="0" borderId="26" xfId="0" applyFont="1" applyBorder="1" applyAlignment="1">
      <alignment horizontal="center" vertical="center" wrapText="1"/>
    </xf>
    <xf numFmtId="0" fontId="12" fillId="4" borderId="0" xfId="0" applyFont="1" applyFill="1" applyAlignment="1">
      <alignment horizontal="center" vertical="center" wrapText="1"/>
    </xf>
    <xf numFmtId="0" fontId="7" fillId="0" borderId="26" xfId="0" applyFont="1" applyBorder="1" applyAlignment="1">
      <alignment vertical="center" wrapText="1"/>
    </xf>
    <xf numFmtId="0" fontId="0" fillId="0" borderId="9"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7" fillId="0" borderId="5" xfId="0" applyFont="1" applyBorder="1" applyAlignment="1" applyProtection="1">
      <alignment vertical="center" wrapText="1"/>
      <protection locked="0"/>
    </xf>
    <xf numFmtId="0" fontId="13" fillId="0" borderId="26"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6" fillId="0" borderId="0" xfId="0" applyFont="1" applyAlignment="1">
      <alignment horizontal="center" vertical="center" wrapText="1"/>
    </xf>
    <xf numFmtId="0" fontId="7" fillId="0" borderId="26" xfId="0" applyFont="1" applyBorder="1" applyAlignment="1">
      <alignment horizontal="center" vertical="center" wrapText="1"/>
    </xf>
    <xf numFmtId="0" fontId="7" fillId="0" borderId="9" xfId="0" applyFont="1" applyBorder="1" applyAlignment="1">
      <alignment horizontal="center" vertical="center" wrapText="1"/>
    </xf>
    <xf numFmtId="0" fontId="13" fillId="0" borderId="26" xfId="0" applyFont="1" applyBorder="1" applyAlignment="1" applyProtection="1">
      <alignment horizontal="justify" vertical="center" wrapText="1"/>
      <protection locked="0"/>
    </xf>
    <xf numFmtId="0" fontId="7" fillId="0" borderId="26" xfId="0" applyFont="1" applyBorder="1" applyAlignment="1">
      <alignment vertical="top" wrapText="1"/>
    </xf>
    <xf numFmtId="2" fontId="10" fillId="0" borderId="26" xfId="1" applyNumberFormat="1" applyFont="1" applyFill="1" applyBorder="1" applyAlignment="1">
      <alignment horizontal="center" vertical="center" wrapText="1"/>
    </xf>
    <xf numFmtId="0" fontId="7" fillId="0" borderId="26"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justify" vertical="center"/>
      <protection locked="0"/>
    </xf>
    <xf numFmtId="0" fontId="7" fillId="0" borderId="26" xfId="0" applyFont="1" applyFill="1" applyBorder="1" applyAlignment="1" applyProtection="1">
      <alignment horizontal="center" vertical="center" wrapText="1"/>
      <protection locked="0"/>
    </xf>
    <xf numFmtId="3" fontId="13" fillId="0" borderId="26" xfId="0" applyNumberFormat="1" applyFont="1" applyBorder="1" applyAlignment="1" applyProtection="1">
      <alignment horizontal="center" vertical="center" wrapText="1"/>
      <protection locked="0"/>
    </xf>
    <xf numFmtId="2" fontId="13" fillId="0" borderId="6" xfId="0" applyNumberFormat="1" applyFont="1" applyBorder="1" applyAlignment="1" applyProtection="1">
      <alignment horizontal="center" vertical="center" wrapText="1"/>
      <protection locked="0"/>
    </xf>
    <xf numFmtId="1" fontId="14" fillId="0" borderId="26" xfId="1" applyNumberFormat="1" applyFont="1" applyBorder="1" applyAlignment="1" applyProtection="1">
      <alignment horizontal="center" vertical="center" wrapText="1"/>
    </xf>
    <xf numFmtId="43" fontId="7" fillId="0" borderId="26" xfId="2" applyFont="1" applyBorder="1" applyAlignment="1">
      <alignment horizontal="center" vertical="center" wrapText="1"/>
    </xf>
    <xf numFmtId="43" fontId="3" fillId="0" borderId="26" xfId="2"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vertical="center" wrapText="1"/>
    </xf>
    <xf numFmtId="0" fontId="13" fillId="0" borderId="26" xfId="0" applyFont="1" applyBorder="1" applyAlignment="1" applyProtection="1">
      <alignment horizontal="center" vertical="center"/>
      <protection locked="0"/>
    </xf>
    <xf numFmtId="0" fontId="7" fillId="0" borderId="1" xfId="0" applyFont="1" applyBorder="1" applyAlignment="1">
      <alignment horizontal="center" vertical="center" wrapText="1"/>
    </xf>
    <xf numFmtId="43" fontId="10" fillId="0" borderId="26" xfId="2" applyFont="1" applyFill="1" applyBorder="1" applyAlignment="1">
      <alignment horizontal="center" vertical="center" wrapText="1"/>
    </xf>
    <xf numFmtId="43" fontId="13" fillId="0" borderId="26" xfId="2" applyFont="1" applyFill="1" applyBorder="1" applyAlignment="1">
      <alignment horizontal="center" vertical="center"/>
    </xf>
    <xf numFmtId="2" fontId="7" fillId="0" borderId="26" xfId="1" applyNumberFormat="1" applyFont="1" applyBorder="1" applyAlignment="1">
      <alignment horizontal="center" vertical="center" wrapText="1"/>
    </xf>
    <xf numFmtId="0" fontId="7" fillId="0" borderId="26" xfId="0" applyFont="1" applyBorder="1" applyAlignment="1">
      <alignment horizontal="center" vertical="center" wrapText="1"/>
    </xf>
    <xf numFmtId="2" fontId="11" fillId="0" borderId="26" xfId="1" applyNumberFormat="1" applyFont="1" applyBorder="1" applyAlignment="1">
      <alignment horizontal="center" vertical="center" wrapText="1"/>
    </xf>
    <xf numFmtId="2" fontId="7" fillId="0" borderId="26" xfId="1" applyNumberFormat="1" applyFont="1" applyFill="1" applyBorder="1" applyAlignment="1">
      <alignment horizontal="center" vertical="center" wrapText="1"/>
    </xf>
    <xf numFmtId="0" fontId="13" fillId="0" borderId="26" xfId="0" applyFont="1" applyBorder="1" applyAlignment="1" applyProtection="1">
      <alignment horizontal="center" vertical="center"/>
      <protection locked="0"/>
    </xf>
    <xf numFmtId="0" fontId="15" fillId="0" borderId="12" xfId="0" applyFont="1" applyBorder="1" applyAlignment="1">
      <alignment horizontal="center" vertical="center" wrapText="1"/>
    </xf>
    <xf numFmtId="0" fontId="0" fillId="0" borderId="26" xfId="0" applyBorder="1"/>
    <xf numFmtId="0" fontId="15" fillId="0" borderId="26" xfId="0" applyFont="1" applyBorder="1" applyAlignment="1">
      <alignment horizontal="center" vertical="center" wrapText="1"/>
    </xf>
    <xf numFmtId="0" fontId="0" fillId="0" borderId="26" xfId="0" applyBorder="1" applyAlignment="1" applyProtection="1">
      <alignment vertical="center"/>
      <protection locked="0"/>
    </xf>
    <xf numFmtId="2" fontId="10" fillId="0" borderId="26" xfId="2" applyNumberFormat="1" applyFont="1" applyFill="1" applyBorder="1" applyAlignment="1">
      <alignment horizontal="right" vertical="center" wrapText="1"/>
    </xf>
    <xf numFmtId="2" fontId="10" fillId="0" borderId="26" xfId="1" applyNumberFormat="1" applyFont="1" applyFill="1" applyBorder="1" applyAlignment="1">
      <alignment horizontal="right" vertical="center" wrapText="1"/>
    </xf>
    <xf numFmtId="0" fontId="0" fillId="0" borderId="26" xfId="0" applyFont="1" applyBorder="1" applyAlignment="1" applyProtection="1">
      <alignment horizontal="center" vertical="center"/>
      <protection locked="0"/>
    </xf>
    <xf numFmtId="0" fontId="13" fillId="0" borderId="26" xfId="0" applyFont="1" applyBorder="1" applyAlignment="1" applyProtection="1">
      <alignment vertical="center" wrapText="1"/>
      <protection locked="0"/>
    </xf>
    <xf numFmtId="3" fontId="0" fillId="0" borderId="26" xfId="0" applyNumberFormat="1" applyFont="1" applyBorder="1" applyAlignment="1" applyProtection="1">
      <alignment horizontal="center" vertical="center" wrapText="1"/>
      <protection locked="0"/>
    </xf>
    <xf numFmtId="2" fontId="0" fillId="0" borderId="6" xfId="0" applyNumberFormat="1" applyFont="1" applyBorder="1" applyAlignment="1" applyProtection="1">
      <alignment horizontal="center" vertical="center" wrapText="1"/>
      <protection locked="0"/>
    </xf>
    <xf numFmtId="2" fontId="13" fillId="0" borderId="3" xfId="1" applyNumberFormat="1" applyFont="1" applyBorder="1" applyAlignment="1">
      <alignment horizontal="center" vertical="center" wrapText="1"/>
    </xf>
    <xf numFmtId="2" fontId="14" fillId="0" borderId="3" xfId="1" applyNumberFormat="1" applyFont="1" applyBorder="1" applyAlignment="1">
      <alignment horizontal="center" vertical="center" wrapText="1"/>
    </xf>
    <xf numFmtId="2" fontId="13" fillId="0" borderId="26" xfId="1"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2" fontId="14" fillId="0" borderId="26" xfId="1" applyNumberFormat="1" applyFont="1" applyBorder="1" applyAlignment="1">
      <alignment horizontal="center" vertical="center" wrapText="1"/>
    </xf>
    <xf numFmtId="0" fontId="7" fillId="0" borderId="3" xfId="0" applyFont="1" applyBorder="1" applyAlignment="1">
      <alignment horizontal="center" vertical="center" wrapText="1"/>
    </xf>
    <xf numFmtId="2" fontId="11" fillId="0" borderId="4" xfId="1"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2" fontId="7" fillId="0" borderId="28" xfId="1" applyNumberFormat="1" applyFont="1" applyFill="1" applyBorder="1" applyAlignment="1">
      <alignment horizontal="center" vertical="center" wrapText="1"/>
    </xf>
    <xf numFmtId="2" fontId="7" fillId="0" borderId="28" xfId="1" applyNumberFormat="1" applyFont="1" applyBorder="1" applyAlignment="1">
      <alignment horizontal="center" vertical="center" wrapText="1"/>
    </xf>
    <xf numFmtId="2" fontId="7" fillId="0" borderId="28" xfId="0" applyNumberFormat="1" applyFont="1" applyBorder="1" applyAlignment="1">
      <alignment horizontal="center" vertical="center" wrapText="1"/>
    </xf>
    <xf numFmtId="2" fontId="7" fillId="0" borderId="29" xfId="0" applyNumberFormat="1" applyFont="1" applyBorder="1" applyAlignment="1">
      <alignment horizontal="center" vertical="center" wrapText="1"/>
    </xf>
    <xf numFmtId="164" fontId="13" fillId="0" borderId="26" xfId="2" applyNumberFormat="1" applyFont="1" applyFill="1" applyBorder="1" applyAlignment="1" applyProtection="1">
      <alignment horizontal="center" vertical="center"/>
      <protection locked="0"/>
    </xf>
    <xf numFmtId="2" fontId="11" fillId="0" borderId="7" xfId="1" applyNumberFormat="1" applyFont="1" applyFill="1" applyBorder="1" applyAlignment="1">
      <alignment horizontal="center" vertical="center" wrapText="1"/>
    </xf>
    <xf numFmtId="2" fontId="7" fillId="0" borderId="8" xfId="0" applyNumberFormat="1" applyFont="1" applyBorder="1" applyAlignment="1">
      <alignment horizontal="center" vertical="center" wrapText="1"/>
    </xf>
    <xf numFmtId="0" fontId="13" fillId="0" borderId="31" xfId="0" applyFont="1" applyBorder="1" applyAlignment="1" applyProtection="1">
      <alignment horizontal="center" vertical="center" wrapText="1"/>
      <protection locked="0"/>
    </xf>
    <xf numFmtId="165" fontId="13" fillId="0" borderId="26" xfId="2" applyNumberFormat="1" applyFont="1" applyFill="1" applyBorder="1" applyAlignment="1" applyProtection="1">
      <alignment horizontal="center" vertical="center"/>
      <protection locked="0"/>
    </xf>
    <xf numFmtId="165" fontId="13" fillId="0" borderId="26" xfId="0" applyNumberFormat="1" applyFont="1" applyBorder="1" applyAlignment="1" applyProtection="1">
      <alignment horizontal="center" vertical="center" wrapText="1"/>
      <protection locked="0"/>
    </xf>
    <xf numFmtId="2" fontId="7" fillId="0" borderId="31" xfId="1" applyNumberFormat="1" applyFont="1" applyFill="1" applyBorder="1" applyAlignment="1">
      <alignment horizontal="center" vertical="center" wrapText="1"/>
    </xf>
    <xf numFmtId="2" fontId="7" fillId="0" borderId="31" xfId="1" applyNumberFormat="1" applyFont="1" applyBorder="1" applyAlignment="1">
      <alignment horizontal="center" vertical="center" wrapText="1"/>
    </xf>
    <xf numFmtId="2" fontId="7" fillId="0" borderId="31" xfId="0" applyNumberFormat="1" applyFont="1" applyBorder="1" applyAlignment="1">
      <alignment horizontal="center" vertical="center" wrapText="1"/>
    </xf>
    <xf numFmtId="2" fontId="7" fillId="0" borderId="32" xfId="0" applyNumberFormat="1" applyFont="1" applyBorder="1" applyAlignment="1">
      <alignment horizontal="center" vertical="center" wrapText="1"/>
    </xf>
    <xf numFmtId="2" fontId="11" fillId="0" borderId="33" xfId="1"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2" xfId="0" applyFont="1" applyBorder="1" applyAlignment="1">
      <alignment horizontal="center" vertical="center" wrapText="1"/>
    </xf>
    <xf numFmtId="2" fontId="7" fillId="0" borderId="35" xfId="1" applyNumberFormat="1" applyFont="1" applyBorder="1" applyAlignment="1">
      <alignment horizontal="center" vertical="center" wrapText="1"/>
    </xf>
    <xf numFmtId="2" fontId="11" fillId="0" borderId="11" xfId="1" applyNumberFormat="1" applyFont="1" applyBorder="1" applyAlignment="1">
      <alignment horizontal="center" vertical="center" wrapText="1"/>
    </xf>
    <xf numFmtId="2" fontId="7" fillId="0" borderId="3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13" fillId="0" borderId="26" xfId="0" applyFont="1" applyFill="1" applyBorder="1" applyAlignment="1" applyProtection="1">
      <alignment horizontal="center" vertical="center" wrapText="1"/>
      <protection locked="0"/>
    </xf>
    <xf numFmtId="43" fontId="13" fillId="0" borderId="26" xfId="2" applyFont="1" applyFill="1" applyBorder="1" applyAlignment="1" applyProtection="1">
      <alignment horizontal="center" vertical="center"/>
      <protection locked="0"/>
    </xf>
    <xf numFmtId="2" fontId="11" fillId="0" borderId="30" xfId="1" applyNumberFormat="1" applyFont="1" applyFill="1" applyBorder="1" applyAlignment="1">
      <alignment horizontal="center" vertical="center" wrapText="1"/>
    </xf>
    <xf numFmtId="0" fontId="13" fillId="0" borderId="26" xfId="0" applyFont="1" applyFill="1" applyBorder="1" applyAlignment="1" applyProtection="1">
      <alignment horizontal="center" vertical="center"/>
      <protection locked="0"/>
    </xf>
    <xf numFmtId="2" fontId="7" fillId="0" borderId="26" xfId="1" applyNumberFormat="1" applyFont="1" applyBorder="1" applyAlignment="1">
      <alignment horizontal="center" vertical="center" wrapText="1"/>
    </xf>
    <xf numFmtId="2" fontId="7" fillId="0" borderId="26" xfId="0" applyNumberFormat="1" applyFont="1" applyBorder="1" applyAlignment="1">
      <alignment horizontal="center" vertical="center" wrapText="1"/>
    </xf>
    <xf numFmtId="3" fontId="0" fillId="0" borderId="26" xfId="0" applyNumberFormat="1" applyBorder="1" applyAlignment="1" applyProtection="1">
      <alignment horizontal="center" vertical="center" wrapText="1"/>
      <protection locked="0"/>
    </xf>
    <xf numFmtId="0" fontId="7" fillId="0" borderId="26" xfId="0" applyFont="1" applyBorder="1" applyAlignment="1">
      <alignment horizontal="center" vertical="center" wrapText="1"/>
    </xf>
    <xf numFmtId="2" fontId="7" fillId="0" borderId="26" xfId="0" applyNumberFormat="1" applyFont="1" applyBorder="1" applyAlignment="1">
      <alignment horizontal="center" vertical="center" wrapText="1"/>
    </xf>
    <xf numFmtId="2" fontId="7" fillId="0" borderId="26" xfId="1" applyNumberFormat="1" applyFont="1" applyBorder="1" applyAlignment="1">
      <alignment horizontal="center" vertical="center" wrapText="1"/>
    </xf>
    <xf numFmtId="2" fontId="11" fillId="0" borderId="26" xfId="1" applyNumberFormat="1" applyFont="1" applyBorder="1" applyAlignment="1">
      <alignment horizontal="center" vertical="center" wrapText="1"/>
    </xf>
    <xf numFmtId="43" fontId="7" fillId="0" borderId="26" xfId="2" applyFont="1" applyFill="1" applyBorder="1" applyAlignment="1">
      <alignment horizontal="center" vertical="center" wrapText="1"/>
    </xf>
    <xf numFmtId="43" fontId="7" fillId="0" borderId="31" xfId="2" applyFont="1" applyFill="1" applyBorder="1" applyAlignment="1">
      <alignment horizontal="center" vertical="center" wrapText="1"/>
    </xf>
    <xf numFmtId="2" fontId="7" fillId="0" borderId="26" xfId="1" applyNumberFormat="1" applyFont="1" applyFill="1" applyBorder="1" applyAlignment="1">
      <alignment horizontal="right" vertical="center" wrapText="1"/>
    </xf>
    <xf numFmtId="2" fontId="7" fillId="0" borderId="26" xfId="0" applyNumberFormat="1" applyFont="1" applyBorder="1" applyAlignment="1">
      <alignment horizontal="right" vertical="center" wrapText="1"/>
    </xf>
    <xf numFmtId="2" fontId="7" fillId="0" borderId="26" xfId="1" applyNumberFormat="1" applyFont="1" applyBorder="1" applyAlignment="1">
      <alignment horizontal="center" vertical="center" wrapText="1"/>
    </xf>
    <xf numFmtId="43" fontId="11" fillId="0" borderId="26" xfId="2" applyFont="1" applyFill="1" applyBorder="1" applyAlignment="1">
      <alignment vertical="center" wrapText="1"/>
    </xf>
    <xf numFmtId="43" fontId="7" fillId="0" borderId="26" xfId="2" applyFont="1" applyFill="1" applyBorder="1" applyAlignment="1">
      <alignment vertical="center" wrapText="1"/>
    </xf>
    <xf numFmtId="43" fontId="11" fillId="0" borderId="26" xfId="2" applyFont="1" applyFill="1" applyBorder="1" applyAlignment="1">
      <alignment horizontal="center" vertical="center" wrapText="1"/>
    </xf>
    <xf numFmtId="43" fontId="11" fillId="0" borderId="31" xfId="2" applyFont="1" applyFill="1" applyBorder="1" applyAlignment="1">
      <alignment horizontal="center" vertical="center" wrapText="1"/>
    </xf>
    <xf numFmtId="2" fontId="11" fillId="0" borderId="26" xfId="1" applyNumberFormat="1" applyFont="1" applyFill="1" applyBorder="1" applyAlignment="1">
      <alignment horizontal="right" vertical="center" wrapText="1"/>
    </xf>
    <xf numFmtId="2" fontId="7" fillId="0" borderId="26" xfId="0" applyNumberFormat="1" applyFont="1" applyBorder="1" applyAlignment="1">
      <alignment horizontal="center" vertical="center" wrapText="1"/>
    </xf>
    <xf numFmtId="2" fontId="7" fillId="0" borderId="26" xfId="1" applyNumberFormat="1" applyFont="1" applyBorder="1" applyAlignment="1">
      <alignment horizontal="center" vertical="center" wrapText="1"/>
    </xf>
    <xf numFmtId="0" fontId="10" fillId="0" borderId="36" xfId="0" applyFont="1" applyBorder="1" applyAlignment="1">
      <alignment horizontal="center" vertical="center" wrapText="1"/>
    </xf>
    <xf numFmtId="2" fontId="7" fillId="0" borderId="37"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7" fillId="0" borderId="38"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2" fontId="7" fillId="0" borderId="6" xfId="1" applyNumberFormat="1" applyFont="1" applyBorder="1" applyAlignment="1">
      <alignment horizontal="center" vertical="center" wrapText="1"/>
    </xf>
    <xf numFmtId="2" fontId="7" fillId="0" borderId="7" xfId="1" applyNumberFormat="1" applyFont="1" applyBorder="1" applyAlignment="1">
      <alignment horizontal="center" vertical="center" wrapText="1"/>
    </xf>
    <xf numFmtId="2" fontId="7" fillId="0" borderId="26" xfId="1" applyNumberFormat="1" applyFont="1" applyFill="1" applyBorder="1" applyAlignment="1">
      <alignment horizontal="center" vertical="center" wrapText="1"/>
    </xf>
    <xf numFmtId="2" fontId="7" fillId="0" borderId="26" xfId="0" applyNumberFormat="1" applyFont="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6" xfId="0" applyFont="1" applyBorder="1" applyAlignment="1">
      <alignment horizontal="center" vertical="center" wrapText="1"/>
    </xf>
    <xf numFmtId="2" fontId="7" fillId="0" borderId="26" xfId="1" applyNumberFormat="1" applyFont="1" applyFill="1" applyBorder="1" applyAlignment="1">
      <alignment horizontal="center" vertical="center" wrapText="1"/>
    </xf>
    <xf numFmtId="0" fontId="7" fillId="0" borderId="26" xfId="0" applyFont="1" applyBorder="1" applyAlignment="1">
      <alignment vertical="center" wrapText="1"/>
    </xf>
    <xf numFmtId="2" fontId="7" fillId="0" borderId="28" xfId="0" applyNumberFormat="1" applyFont="1" applyFill="1" applyBorder="1" applyAlignment="1">
      <alignment horizontal="center" vertical="center" wrapText="1"/>
    </xf>
    <xf numFmtId="2" fontId="7" fillId="0" borderId="26" xfId="0" applyNumberFormat="1" applyFont="1" applyFill="1" applyBorder="1" applyAlignment="1">
      <alignment horizontal="center" vertical="center" wrapText="1"/>
    </xf>
    <xf numFmtId="2" fontId="7" fillId="0" borderId="28" xfId="1" applyNumberFormat="1" applyFont="1" applyFill="1" applyBorder="1" applyAlignment="1">
      <alignment horizontal="center" vertical="center" wrapText="1"/>
    </xf>
    <xf numFmtId="2" fontId="7" fillId="4" borderId="26" xfId="0" applyNumberFormat="1" applyFont="1" applyFill="1" applyBorder="1" applyAlignment="1">
      <alignment horizontal="center" vertical="center" wrapText="1"/>
    </xf>
    <xf numFmtId="2" fontId="7" fillId="4" borderId="26" xfId="1" applyNumberFormat="1" applyFont="1" applyFill="1" applyBorder="1" applyAlignment="1">
      <alignment horizontal="center" vertical="center" wrapText="1"/>
    </xf>
    <xf numFmtId="2" fontId="7" fillId="0" borderId="26" xfId="1" applyNumberFormat="1" applyFont="1" applyBorder="1" applyAlignment="1">
      <alignment horizontal="center" vertical="center" wrapText="1"/>
    </xf>
    <xf numFmtId="2" fontId="10" fillId="0" borderId="26" xfId="1" applyNumberFormat="1" applyFont="1" applyFill="1" applyBorder="1" applyAlignment="1">
      <alignment horizontal="center" vertical="center" wrapText="1"/>
    </xf>
    <xf numFmtId="2" fontId="11" fillId="0" borderId="26" xfId="1" applyNumberFormat="1" applyFont="1" applyBorder="1" applyAlignment="1">
      <alignment horizontal="center" vertical="center" wrapText="1"/>
    </xf>
    <xf numFmtId="0" fontId="3" fillId="0" borderId="26" xfId="0" applyFont="1" applyFill="1" applyBorder="1" applyAlignment="1">
      <alignment horizontal="center" vertical="center"/>
    </xf>
    <xf numFmtId="2" fontId="7" fillId="0" borderId="26" xfId="0" applyNumberFormat="1" applyFont="1" applyBorder="1" applyAlignment="1">
      <alignment horizontal="center" vertical="center" wrapText="1"/>
    </xf>
    <xf numFmtId="0" fontId="13" fillId="0" borderId="31"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2" fontId="10" fillId="0" borderId="34" xfId="1"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13" fillId="0" borderId="26" xfId="0" applyFont="1" applyFill="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1</xdr:col>
      <xdr:colOff>581026</xdr:colOff>
      <xdr:row>4</xdr:row>
      <xdr:rowOff>90871</xdr:rowOff>
    </xdr:to>
    <xdr:pic>
      <xdr:nvPicPr>
        <xdr:cNvPr id="3" name="Imagen 2">
          <a:extLst>
            <a:ext uri="{FF2B5EF4-FFF2-40B4-BE49-F238E27FC236}">
              <a16:creationId xmlns:a16="http://schemas.microsoft.com/office/drawing/2014/main" xmlns="" id="{7F630ACD-3E11-46BF-A62A-74D9859925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0"/>
          <a:ext cx="1619250" cy="852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1</xdr:col>
      <xdr:colOff>57151</xdr:colOff>
      <xdr:row>4</xdr:row>
      <xdr:rowOff>90871</xdr:rowOff>
    </xdr:to>
    <xdr:pic>
      <xdr:nvPicPr>
        <xdr:cNvPr id="3" name="Imagen 2">
          <a:extLst>
            <a:ext uri="{FF2B5EF4-FFF2-40B4-BE49-F238E27FC236}">
              <a16:creationId xmlns:a16="http://schemas.microsoft.com/office/drawing/2014/main" xmlns="" id="{3162516D-2ABD-408C-BBBB-109A002100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0"/>
          <a:ext cx="1619250" cy="8528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257175</xdr:rowOff>
    </xdr:from>
    <xdr:to>
      <xdr:col>2</xdr:col>
      <xdr:colOff>405489</xdr:colOff>
      <xdr:row>7</xdr:row>
      <xdr:rowOff>171449</xdr:rowOff>
    </xdr:to>
    <xdr:pic>
      <xdr:nvPicPr>
        <xdr:cNvPr id="3" name="Imagen 2">
          <a:extLst>
            <a:ext uri="{FF2B5EF4-FFF2-40B4-BE49-F238E27FC236}">
              <a16:creationId xmlns:a16="http://schemas.microsoft.com/office/drawing/2014/main" xmlns="" id="{5CEEBF8F-1088-4F46-981D-706B604EE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47675"/>
          <a:ext cx="2929614" cy="11239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85726</xdr:colOff>
      <xdr:row>0</xdr:row>
      <xdr:rowOff>0</xdr:rowOff>
    </xdr:from>
    <xdr:to>
      <xdr:col>2</xdr:col>
      <xdr:colOff>581026</xdr:colOff>
      <xdr:row>4</xdr:row>
      <xdr:rowOff>90871</xdr:rowOff>
    </xdr:to>
    <xdr:pic>
      <xdr:nvPicPr>
        <xdr:cNvPr id="3" name="Imagen 2">
          <a:extLst>
            <a:ext uri="{FF2B5EF4-FFF2-40B4-BE49-F238E27FC236}">
              <a16:creationId xmlns:a16="http://schemas.microsoft.com/office/drawing/2014/main" xmlns="" id="{D2309F6C-A10C-4DC0-9696-F61AC821B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0"/>
          <a:ext cx="1619250" cy="8528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1</xdr:col>
      <xdr:colOff>581026</xdr:colOff>
      <xdr:row>2</xdr:row>
      <xdr:rowOff>328996</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0"/>
          <a:ext cx="1619250" cy="8528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3"/>
  <sheetViews>
    <sheetView topLeftCell="B11" zoomScale="77" zoomScaleNormal="77" workbookViewId="0">
      <selection activeCell="L21" sqref="L21"/>
    </sheetView>
  </sheetViews>
  <sheetFormatPr baseColWidth="10" defaultRowHeight="15" x14ac:dyDescent="0.25"/>
  <cols>
    <col min="1" max="1" width="16.85546875" customWidth="1"/>
    <col min="4" max="4" width="22" customWidth="1"/>
    <col min="18" max="18" width="13.85546875" customWidth="1"/>
    <col min="19" max="19" width="12.85546875" customWidth="1"/>
  </cols>
  <sheetData>
    <row r="2" spans="1:20" s="1" customFormat="1" ht="26.25" x14ac:dyDescent="0.25">
      <c r="A2" s="140" t="s">
        <v>27</v>
      </c>
      <c r="B2" s="140"/>
      <c r="C2" s="140"/>
      <c r="D2" s="140"/>
      <c r="E2" s="140"/>
      <c r="F2" s="140"/>
      <c r="G2" s="140"/>
      <c r="H2" s="140"/>
      <c r="I2" s="140"/>
      <c r="J2" s="140"/>
      <c r="K2" s="140"/>
      <c r="L2" s="140"/>
      <c r="M2" s="140"/>
      <c r="N2" s="140"/>
      <c r="O2" s="140"/>
    </row>
    <row r="3" spans="1:20" s="1" customFormat="1" ht="26.25" x14ac:dyDescent="0.25">
      <c r="A3" s="140" t="s">
        <v>0</v>
      </c>
      <c r="B3" s="140"/>
      <c r="C3" s="140"/>
      <c r="D3" s="140"/>
      <c r="E3" s="140"/>
      <c r="F3" s="140"/>
      <c r="G3" s="140"/>
      <c r="H3" s="140"/>
      <c r="I3" s="140"/>
      <c r="J3" s="140"/>
      <c r="K3" s="140"/>
      <c r="L3" s="140"/>
      <c r="M3" s="140"/>
      <c r="N3" s="140"/>
      <c r="O3" s="140"/>
      <c r="P3" s="2"/>
    </row>
    <row r="4" spans="1:20" s="1" customFormat="1" ht="26.25" x14ac:dyDescent="0.25">
      <c r="A4" s="140" t="s">
        <v>1</v>
      </c>
      <c r="B4" s="140"/>
      <c r="C4" s="140"/>
      <c r="D4" s="140"/>
      <c r="E4" s="140"/>
      <c r="F4" s="140"/>
      <c r="G4" s="140"/>
      <c r="H4" s="140"/>
      <c r="I4" s="140"/>
      <c r="J4" s="140"/>
      <c r="K4" s="140"/>
      <c r="L4" s="140"/>
      <c r="M4" s="140"/>
      <c r="N4" s="140"/>
      <c r="O4" s="140"/>
      <c r="P4" s="2"/>
    </row>
    <row r="5" spans="1:20" s="1" customFormat="1" ht="18.75" x14ac:dyDescent="0.25">
      <c r="A5" s="2"/>
      <c r="B5" s="2"/>
      <c r="C5" s="2"/>
      <c r="D5" s="2"/>
      <c r="E5" s="2"/>
      <c r="F5" s="2"/>
      <c r="G5" s="2"/>
      <c r="H5" s="2"/>
      <c r="I5" s="2"/>
      <c r="J5" s="2"/>
      <c r="K5" s="2"/>
      <c r="L5" s="2"/>
      <c r="M5" s="2"/>
      <c r="N5" s="2"/>
      <c r="O5" s="2"/>
      <c r="P5" s="2"/>
    </row>
    <row r="6" spans="1:20" s="1" customFormat="1" ht="15.75" thickBot="1" x14ac:dyDescent="0.3"/>
    <row r="7" spans="1:20" s="1" customFormat="1" x14ac:dyDescent="0.25">
      <c r="A7" s="141" t="s">
        <v>2</v>
      </c>
      <c r="B7" s="142"/>
      <c r="C7" s="143"/>
      <c r="D7" s="144"/>
      <c r="E7" s="3"/>
    </row>
    <row r="8" spans="1:20" s="1" customFormat="1" ht="45" x14ac:dyDescent="0.25">
      <c r="A8" s="4" t="s">
        <v>3</v>
      </c>
      <c r="B8" s="145" t="s">
        <v>4</v>
      </c>
      <c r="C8" s="146"/>
      <c r="D8" s="5" t="s">
        <v>5</v>
      </c>
      <c r="E8" s="3"/>
      <c r="F8" s="26"/>
    </row>
    <row r="9" spans="1:20" s="1" customFormat="1" ht="63.75" customHeight="1" thickBot="1" x14ac:dyDescent="0.3">
      <c r="A9" s="35" t="s">
        <v>28</v>
      </c>
      <c r="B9" s="147" t="s">
        <v>40</v>
      </c>
      <c r="C9" s="148"/>
      <c r="D9" s="7" t="s">
        <v>108</v>
      </c>
      <c r="E9" s="8"/>
    </row>
    <row r="10" spans="1:20" s="1" customFormat="1" ht="15.75" thickBot="1" x14ac:dyDescent="0.3">
      <c r="A10" s="8"/>
      <c r="B10" s="8"/>
      <c r="C10" s="8"/>
      <c r="D10" s="8"/>
      <c r="E10" s="8"/>
    </row>
    <row r="11" spans="1:20" s="1" customFormat="1" ht="27" thickBot="1" x14ac:dyDescent="0.3">
      <c r="A11" s="132" t="s">
        <v>6</v>
      </c>
      <c r="B11" s="133"/>
      <c r="C11" s="133"/>
      <c r="D11" s="133"/>
      <c r="E11" s="133"/>
      <c r="F11" s="133"/>
      <c r="G11" s="134"/>
      <c r="H11" s="135">
        <v>2022</v>
      </c>
      <c r="I11" s="136"/>
      <c r="J11" s="136"/>
      <c r="K11" s="136"/>
      <c r="L11" s="136"/>
      <c r="M11" s="136"/>
      <c r="N11" s="136"/>
      <c r="O11" s="136"/>
      <c r="P11" s="136"/>
      <c r="Q11" s="136"/>
      <c r="R11" s="136"/>
      <c r="S11" s="137"/>
      <c r="T11" s="138" t="s">
        <v>7</v>
      </c>
    </row>
    <row r="12" spans="1:20" s="1" customFormat="1" ht="64.5" thickBot="1" x14ac:dyDescent="0.3">
      <c r="A12" s="9" t="s">
        <v>8</v>
      </c>
      <c r="B12" s="10" t="s">
        <v>9</v>
      </c>
      <c r="C12" s="11" t="s">
        <v>10</v>
      </c>
      <c r="D12" s="11" t="s">
        <v>11</v>
      </c>
      <c r="E12" s="11" t="s">
        <v>12</v>
      </c>
      <c r="F12" s="11" t="s">
        <v>13</v>
      </c>
      <c r="G12" s="12" t="s">
        <v>14</v>
      </c>
      <c r="H12" s="14" t="s">
        <v>19</v>
      </c>
      <c r="I12" s="14" t="s">
        <v>20</v>
      </c>
      <c r="J12" s="14" t="s">
        <v>21</v>
      </c>
      <c r="K12" s="14" t="s">
        <v>22</v>
      </c>
      <c r="L12" s="14" t="s">
        <v>23</v>
      </c>
      <c r="M12" s="14" t="s">
        <v>24</v>
      </c>
      <c r="N12" s="14" t="s">
        <v>25</v>
      </c>
      <c r="O12" s="15" t="s">
        <v>26</v>
      </c>
      <c r="P12" s="13" t="s">
        <v>15</v>
      </c>
      <c r="Q12" s="14" t="s">
        <v>16</v>
      </c>
      <c r="R12" s="14" t="s">
        <v>17</v>
      </c>
      <c r="S12" s="14" t="s">
        <v>18</v>
      </c>
      <c r="T12" s="139"/>
    </row>
    <row r="13" spans="1:20" s="1" customFormat="1" ht="216.75" x14ac:dyDescent="0.25">
      <c r="A13" s="50" t="s">
        <v>35</v>
      </c>
      <c r="B13" s="73">
        <v>15567</v>
      </c>
      <c r="C13" s="73" t="s">
        <v>36</v>
      </c>
      <c r="D13" s="73" t="s">
        <v>37</v>
      </c>
      <c r="E13" s="73" t="s">
        <v>38</v>
      </c>
      <c r="F13" s="16">
        <v>515</v>
      </c>
      <c r="G13" s="32" t="s">
        <v>39</v>
      </c>
      <c r="H13" s="18">
        <v>30</v>
      </c>
      <c r="I13" s="16">
        <v>62</v>
      </c>
      <c r="J13" s="16">
        <v>53</v>
      </c>
      <c r="K13" s="16">
        <v>2</v>
      </c>
      <c r="L13" s="16">
        <v>15</v>
      </c>
      <c r="M13" s="19">
        <v>18</v>
      </c>
      <c r="N13" s="19">
        <v>15</v>
      </c>
      <c r="O13" s="20">
        <v>24</v>
      </c>
      <c r="P13" s="17">
        <v>15</v>
      </c>
      <c r="Q13" s="16">
        <v>31</v>
      </c>
      <c r="R13" s="16">
        <v>23</v>
      </c>
      <c r="S13" s="74">
        <v>17</v>
      </c>
      <c r="T13" s="21">
        <f t="shared" ref="T13" si="0">SUM(H13:S13)</f>
        <v>305</v>
      </c>
    </row>
  </sheetData>
  <mergeCells count="9">
    <mergeCell ref="A11:G11"/>
    <mergeCell ref="H11:S11"/>
    <mergeCell ref="T11:T12"/>
    <mergeCell ref="A2:O2"/>
    <mergeCell ref="A3:O3"/>
    <mergeCell ref="A4:O4"/>
    <mergeCell ref="A7:D7"/>
    <mergeCell ref="B8:C8"/>
    <mergeCell ref="B9:C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6"/>
  <sheetViews>
    <sheetView tabSelected="1" topLeftCell="B18" zoomScale="75" zoomScaleNormal="75" workbookViewId="0">
      <selection activeCell="S28" sqref="S28"/>
    </sheetView>
  </sheetViews>
  <sheetFormatPr baseColWidth="10" defaultRowHeight="15" x14ac:dyDescent="0.25"/>
  <cols>
    <col min="1" max="1" width="24.7109375" customWidth="1"/>
    <col min="2" max="2" width="9.28515625" customWidth="1"/>
    <col min="3" max="3" width="13.42578125" customWidth="1"/>
    <col min="4" max="4" width="26.28515625" customWidth="1"/>
    <col min="5" max="5" width="14.5703125" customWidth="1"/>
    <col min="7" max="7" width="12.5703125" customWidth="1"/>
    <col min="16" max="16" width="16" customWidth="1"/>
    <col min="17" max="17" width="14.28515625" customWidth="1"/>
    <col min="18" max="18" width="14.140625" customWidth="1"/>
    <col min="19" max="19" width="13.7109375" customWidth="1"/>
  </cols>
  <sheetData>
    <row r="2" spans="1:20" s="1" customFormat="1" ht="26.25" x14ac:dyDescent="0.25">
      <c r="A2" s="140" t="s">
        <v>27</v>
      </c>
      <c r="B2" s="140"/>
      <c r="C2" s="140"/>
      <c r="D2" s="140"/>
      <c r="E2" s="140"/>
      <c r="F2" s="140"/>
      <c r="G2" s="140"/>
      <c r="H2" s="140"/>
      <c r="I2" s="140"/>
      <c r="J2" s="140"/>
      <c r="K2" s="140"/>
      <c r="L2" s="140"/>
      <c r="M2" s="140"/>
      <c r="N2" s="140"/>
      <c r="O2" s="140"/>
    </row>
    <row r="3" spans="1:20" s="1" customFormat="1" ht="26.25" x14ac:dyDescent="0.25">
      <c r="A3" s="140" t="s">
        <v>0</v>
      </c>
      <c r="B3" s="140"/>
      <c r="C3" s="140"/>
      <c r="D3" s="140"/>
      <c r="E3" s="140"/>
      <c r="F3" s="140"/>
      <c r="G3" s="140"/>
      <c r="H3" s="140"/>
      <c r="I3" s="140"/>
      <c r="J3" s="140"/>
      <c r="K3" s="140"/>
      <c r="L3" s="140"/>
      <c r="M3" s="140"/>
      <c r="N3" s="140"/>
      <c r="O3" s="140"/>
      <c r="P3" s="2"/>
    </row>
    <row r="4" spans="1:20" s="1" customFormat="1" ht="26.25" x14ac:dyDescent="0.25">
      <c r="A4" s="140" t="s">
        <v>1</v>
      </c>
      <c r="B4" s="140"/>
      <c r="C4" s="140"/>
      <c r="D4" s="140"/>
      <c r="E4" s="140"/>
      <c r="F4" s="140"/>
      <c r="G4" s="140"/>
      <c r="H4" s="140"/>
      <c r="I4" s="140"/>
      <c r="J4" s="140"/>
      <c r="K4" s="140"/>
      <c r="L4" s="140"/>
      <c r="M4" s="140"/>
      <c r="N4" s="140"/>
      <c r="O4" s="140"/>
      <c r="P4" s="2"/>
    </row>
    <row r="5" spans="1:20" s="1" customFormat="1" ht="18.75" x14ac:dyDescent="0.25">
      <c r="A5" s="2"/>
      <c r="B5" s="2"/>
      <c r="C5" s="2"/>
      <c r="D5" s="2"/>
      <c r="E5" s="2"/>
      <c r="F5" s="2"/>
      <c r="G5" s="2"/>
      <c r="H5" s="2"/>
      <c r="I5" s="2"/>
      <c r="J5" s="2"/>
      <c r="K5" s="2"/>
      <c r="L5" s="2"/>
      <c r="M5" s="2"/>
      <c r="N5" s="2"/>
      <c r="O5" s="2"/>
      <c r="P5" s="2"/>
    </row>
    <row r="6" spans="1:20" s="1" customFormat="1" ht="15.75" thickBot="1" x14ac:dyDescent="0.3"/>
    <row r="7" spans="1:20" s="1" customFormat="1" x14ac:dyDescent="0.25">
      <c r="A7" s="141" t="s">
        <v>2</v>
      </c>
      <c r="B7" s="142"/>
      <c r="C7" s="143"/>
      <c r="D7" s="144"/>
      <c r="E7" s="33"/>
    </row>
    <row r="8" spans="1:20" s="1" customFormat="1" ht="30" x14ac:dyDescent="0.25">
      <c r="A8" s="4" t="s">
        <v>3</v>
      </c>
      <c r="B8" s="145" t="s">
        <v>4</v>
      </c>
      <c r="C8" s="146"/>
      <c r="D8" s="5" t="s">
        <v>5</v>
      </c>
      <c r="E8" s="33"/>
      <c r="F8" s="26"/>
    </row>
    <row r="9" spans="1:20" s="1" customFormat="1" ht="51.75" thickBot="1" x14ac:dyDescent="0.3">
      <c r="A9" s="6" t="s">
        <v>28</v>
      </c>
      <c r="B9" s="147" t="s">
        <v>53</v>
      </c>
      <c r="C9" s="148"/>
      <c r="D9" s="7" t="s">
        <v>107</v>
      </c>
    </row>
    <row r="10" spans="1:20" s="1" customFormat="1" ht="15.75" thickBot="1" x14ac:dyDescent="0.3"/>
    <row r="11" spans="1:20" s="1" customFormat="1" ht="27" thickBot="1" x14ac:dyDescent="0.3">
      <c r="A11" s="132" t="s">
        <v>6</v>
      </c>
      <c r="B11" s="133"/>
      <c r="C11" s="133"/>
      <c r="D11" s="133"/>
      <c r="E11" s="133"/>
      <c r="F11" s="133"/>
      <c r="G11" s="134"/>
      <c r="H11" s="135">
        <v>2022</v>
      </c>
      <c r="I11" s="136"/>
      <c r="J11" s="136"/>
      <c r="K11" s="136"/>
      <c r="L11" s="136"/>
      <c r="M11" s="136"/>
      <c r="N11" s="136"/>
      <c r="O11" s="136"/>
      <c r="P11" s="136"/>
      <c r="Q11" s="136"/>
      <c r="R11" s="136"/>
      <c r="S11" s="137"/>
      <c r="T11" s="138" t="s">
        <v>7</v>
      </c>
    </row>
    <row r="12" spans="1:20" s="1" customFormat="1" ht="51" x14ac:dyDescent="0.25">
      <c r="A12" s="9" t="s">
        <v>8</v>
      </c>
      <c r="B12" s="10" t="s">
        <v>9</v>
      </c>
      <c r="C12" s="11" t="s">
        <v>10</v>
      </c>
      <c r="D12" s="11" t="s">
        <v>11</v>
      </c>
      <c r="E12" s="11" t="s">
        <v>12</v>
      </c>
      <c r="F12" s="11" t="s">
        <v>13</v>
      </c>
      <c r="G12" s="12" t="s">
        <v>14</v>
      </c>
      <c r="H12" s="14" t="s">
        <v>19</v>
      </c>
      <c r="I12" s="14" t="s">
        <v>20</v>
      </c>
      <c r="J12" s="14" t="s">
        <v>21</v>
      </c>
      <c r="K12" s="14" t="s">
        <v>22</v>
      </c>
      <c r="L12" s="14" t="s">
        <v>23</v>
      </c>
      <c r="M12" s="14" t="s">
        <v>24</v>
      </c>
      <c r="N12" s="14" t="s">
        <v>25</v>
      </c>
      <c r="O12" s="15" t="s">
        <v>26</v>
      </c>
      <c r="P12" s="13" t="s">
        <v>15</v>
      </c>
      <c r="Q12" s="14" t="s">
        <v>16</v>
      </c>
      <c r="R12" s="14" t="s">
        <v>17</v>
      </c>
      <c r="S12" s="14" t="s">
        <v>18</v>
      </c>
      <c r="T12" s="139"/>
    </row>
    <row r="13" spans="1:20" s="1" customFormat="1" ht="72.75" customHeight="1" x14ac:dyDescent="0.25">
      <c r="A13" s="149" t="s">
        <v>41</v>
      </c>
      <c r="B13" s="149">
        <v>15542</v>
      </c>
      <c r="C13" s="149" t="s">
        <v>42</v>
      </c>
      <c r="D13" s="151" t="s">
        <v>43</v>
      </c>
      <c r="E13" s="36" t="s">
        <v>44</v>
      </c>
      <c r="F13" s="53">
        <v>210</v>
      </c>
      <c r="G13" s="54" t="s">
        <v>45</v>
      </c>
      <c r="H13" s="55">
        <v>0</v>
      </c>
      <c r="I13" s="53">
        <v>0</v>
      </c>
      <c r="J13" s="53">
        <v>23</v>
      </c>
      <c r="K13" s="115">
        <v>3</v>
      </c>
      <c r="L13" s="115">
        <v>29</v>
      </c>
      <c r="M13" s="125">
        <v>37</v>
      </c>
      <c r="N13" s="121">
        <v>20</v>
      </c>
      <c r="O13" s="121">
        <v>22</v>
      </c>
      <c r="P13" s="122">
        <v>35</v>
      </c>
      <c r="Q13" s="129">
        <v>17</v>
      </c>
      <c r="R13" s="53">
        <v>20</v>
      </c>
      <c r="S13" s="55">
        <v>47</v>
      </c>
      <c r="T13" s="38">
        <f t="shared" ref="T13:T22" si="0">SUM(H13:S13)</f>
        <v>253</v>
      </c>
    </row>
    <row r="14" spans="1:20" s="1" customFormat="1" ht="69.75" customHeight="1" x14ac:dyDescent="0.25">
      <c r="A14" s="149"/>
      <c r="B14" s="149"/>
      <c r="C14" s="149"/>
      <c r="D14" s="151"/>
      <c r="E14" s="36" t="s">
        <v>46</v>
      </c>
      <c r="F14" s="22">
        <v>70</v>
      </c>
      <c r="G14" s="34" t="s">
        <v>47</v>
      </c>
      <c r="H14" s="23">
        <v>7</v>
      </c>
      <c r="I14" s="22">
        <v>9</v>
      </c>
      <c r="J14" s="22">
        <v>6</v>
      </c>
      <c r="K14" s="115">
        <v>8</v>
      </c>
      <c r="L14" s="115">
        <v>4</v>
      </c>
      <c r="M14" s="125">
        <v>10</v>
      </c>
      <c r="N14" s="121">
        <v>7</v>
      </c>
      <c r="O14" s="121">
        <v>5</v>
      </c>
      <c r="P14" s="122">
        <v>7</v>
      </c>
      <c r="Q14" s="129">
        <v>4</v>
      </c>
      <c r="R14" s="22">
        <v>10</v>
      </c>
      <c r="S14" s="23">
        <v>9</v>
      </c>
      <c r="T14" s="38">
        <f t="shared" si="0"/>
        <v>86</v>
      </c>
    </row>
    <row r="15" spans="1:20" s="1" customFormat="1" ht="153.75" customHeight="1" x14ac:dyDescent="0.25">
      <c r="A15" s="27" t="s">
        <v>48</v>
      </c>
      <c r="B15" s="34">
        <v>15546</v>
      </c>
      <c r="C15" s="27" t="s">
        <v>49</v>
      </c>
      <c r="D15" s="27" t="s">
        <v>50</v>
      </c>
      <c r="E15" s="27" t="s">
        <v>51</v>
      </c>
      <c r="F15" s="22">
        <v>210</v>
      </c>
      <c r="G15" s="34" t="s">
        <v>52</v>
      </c>
      <c r="H15" s="23">
        <v>0</v>
      </c>
      <c r="I15" s="22">
        <v>0</v>
      </c>
      <c r="J15" s="22">
        <v>23</v>
      </c>
      <c r="K15" s="89">
        <v>3</v>
      </c>
      <c r="L15" s="89">
        <v>29</v>
      </c>
      <c r="M15" s="126">
        <v>35</v>
      </c>
      <c r="N15" s="121">
        <v>20</v>
      </c>
      <c r="O15" s="121">
        <v>20</v>
      </c>
      <c r="P15" s="122">
        <v>34</v>
      </c>
      <c r="Q15" s="129">
        <v>17</v>
      </c>
      <c r="R15" s="22">
        <v>20</v>
      </c>
      <c r="S15" s="23">
        <v>47</v>
      </c>
      <c r="T15" s="38">
        <f t="shared" si="0"/>
        <v>248</v>
      </c>
    </row>
    <row r="16" spans="1:20" s="1" customFormat="1" ht="176.25" customHeight="1" x14ac:dyDescent="0.25">
      <c r="A16" s="39" t="s">
        <v>54</v>
      </c>
      <c r="B16" s="40">
        <v>13603</v>
      </c>
      <c r="C16" s="41" t="s">
        <v>55</v>
      </c>
      <c r="D16" s="39" t="s">
        <v>56</v>
      </c>
      <c r="E16" s="39" t="s">
        <v>57</v>
      </c>
      <c r="F16" s="39">
        <v>2000</v>
      </c>
      <c r="G16" s="39" t="s">
        <v>58</v>
      </c>
      <c r="H16" s="23">
        <v>237</v>
      </c>
      <c r="I16" s="22">
        <v>49</v>
      </c>
      <c r="J16" s="128">
        <v>203</v>
      </c>
      <c r="K16" s="122">
        <v>164</v>
      </c>
      <c r="L16" s="122">
        <v>334</v>
      </c>
      <c r="M16" s="121">
        <v>174</v>
      </c>
      <c r="N16" s="80">
        <v>430</v>
      </c>
      <c r="O16" s="80">
        <v>57</v>
      </c>
      <c r="P16" s="79">
        <v>107</v>
      </c>
      <c r="Q16" s="129">
        <v>34</v>
      </c>
      <c r="R16" s="22">
        <v>149</v>
      </c>
      <c r="S16" s="23">
        <v>7</v>
      </c>
      <c r="T16" s="38">
        <f t="shared" si="0"/>
        <v>1945</v>
      </c>
    </row>
    <row r="17" spans="1:20" s="1" customFormat="1" ht="64.5" customHeight="1" x14ac:dyDescent="0.25">
      <c r="A17" s="37" t="s">
        <v>59</v>
      </c>
      <c r="B17" s="149">
        <v>15593</v>
      </c>
      <c r="C17" s="149" t="s">
        <v>60</v>
      </c>
      <c r="D17" s="149" t="s">
        <v>61</v>
      </c>
      <c r="E17" s="149" t="s">
        <v>62</v>
      </c>
      <c r="F17" s="150">
        <v>30</v>
      </c>
      <c r="G17" s="149" t="s">
        <v>74</v>
      </c>
      <c r="H17" s="149">
        <f>3+9</f>
        <v>12</v>
      </c>
      <c r="I17" s="149">
        <f>5+183+2</f>
        <v>190</v>
      </c>
      <c r="J17" s="149">
        <f>3+2</f>
        <v>5</v>
      </c>
      <c r="K17" s="154">
        <v>347</v>
      </c>
      <c r="L17" s="154">
        <v>286</v>
      </c>
      <c r="M17" s="152">
        <v>147</v>
      </c>
      <c r="N17" s="155">
        <v>265</v>
      </c>
      <c r="O17" s="155">
        <v>142</v>
      </c>
      <c r="P17" s="156">
        <v>15</v>
      </c>
      <c r="Q17" s="157">
        <v>15</v>
      </c>
      <c r="R17" s="157">
        <v>18</v>
      </c>
      <c r="S17" s="159">
        <v>5</v>
      </c>
      <c r="T17" s="158">
        <f t="shared" si="0"/>
        <v>1447</v>
      </c>
    </row>
    <row r="18" spans="1:20" s="1" customFormat="1" ht="89.25" x14ac:dyDescent="0.25">
      <c r="A18" s="37" t="s">
        <v>63</v>
      </c>
      <c r="B18" s="149"/>
      <c r="C18" s="149"/>
      <c r="D18" s="149"/>
      <c r="E18" s="149"/>
      <c r="F18" s="150"/>
      <c r="G18" s="149"/>
      <c r="H18" s="149"/>
      <c r="I18" s="149"/>
      <c r="J18" s="149"/>
      <c r="K18" s="150"/>
      <c r="L18" s="150"/>
      <c r="M18" s="153"/>
      <c r="N18" s="155"/>
      <c r="O18" s="155"/>
      <c r="P18" s="156"/>
      <c r="Q18" s="157"/>
      <c r="R18" s="157"/>
      <c r="S18" s="159"/>
      <c r="T18" s="158"/>
    </row>
    <row r="19" spans="1:20" s="1" customFormat="1" ht="10.5" customHeight="1" x14ac:dyDescent="0.25">
      <c r="A19" s="37" t="s">
        <v>64</v>
      </c>
      <c r="B19" s="149"/>
      <c r="C19" s="149"/>
      <c r="D19" s="149"/>
      <c r="E19" s="149"/>
      <c r="F19" s="150"/>
      <c r="G19" s="149"/>
      <c r="H19" s="149"/>
      <c r="I19" s="149"/>
      <c r="J19" s="149"/>
      <c r="K19" s="150"/>
      <c r="L19" s="150"/>
      <c r="M19" s="153"/>
      <c r="N19" s="155"/>
      <c r="O19" s="155"/>
      <c r="P19" s="156"/>
      <c r="Q19" s="157"/>
      <c r="R19" s="157"/>
      <c r="S19" s="159"/>
      <c r="T19" s="158"/>
    </row>
    <row r="20" spans="1:20" s="1" customFormat="1" ht="15.75" hidden="1" customHeight="1" x14ac:dyDescent="0.25">
      <c r="A20" s="37" t="s">
        <v>65</v>
      </c>
      <c r="B20" s="149"/>
      <c r="C20" s="149"/>
      <c r="D20" s="149"/>
      <c r="E20" s="149"/>
      <c r="F20" s="150"/>
      <c r="G20" s="149"/>
      <c r="H20" s="149"/>
      <c r="I20" s="149"/>
      <c r="J20" s="149"/>
      <c r="K20" s="150"/>
      <c r="L20" s="150"/>
      <c r="M20" s="153"/>
      <c r="N20" s="155"/>
      <c r="O20" s="155"/>
      <c r="P20" s="156"/>
      <c r="Q20" s="157"/>
      <c r="R20" s="157"/>
      <c r="S20" s="159"/>
      <c r="T20" s="158"/>
    </row>
    <row r="21" spans="1:20" s="1" customFormat="1" ht="15.75" hidden="1" customHeight="1" x14ac:dyDescent="0.25">
      <c r="A21" s="37" t="s">
        <v>66</v>
      </c>
      <c r="B21" s="149"/>
      <c r="C21" s="149"/>
      <c r="D21" s="149"/>
      <c r="E21" s="149"/>
      <c r="F21" s="150"/>
      <c r="G21" s="149"/>
      <c r="H21" s="149"/>
      <c r="I21" s="149"/>
      <c r="J21" s="149"/>
      <c r="K21" s="150"/>
      <c r="L21" s="150"/>
      <c r="M21" s="153"/>
      <c r="N21" s="155"/>
      <c r="O21" s="155"/>
      <c r="P21" s="156"/>
      <c r="Q21" s="157"/>
      <c r="R21" s="157"/>
      <c r="S21" s="159"/>
      <c r="T21" s="158"/>
    </row>
    <row r="22" spans="1:20" s="1" customFormat="1" ht="64.5" customHeight="1" x14ac:dyDescent="0.25">
      <c r="A22" s="37" t="s">
        <v>59</v>
      </c>
      <c r="B22" s="149">
        <v>15595</v>
      </c>
      <c r="C22" s="149" t="s">
        <v>67</v>
      </c>
      <c r="D22" s="149" t="s">
        <v>68</v>
      </c>
      <c r="E22" s="149" t="s">
        <v>69</v>
      </c>
      <c r="F22" s="160">
        <v>100</v>
      </c>
      <c r="G22" s="149" t="s">
        <v>74</v>
      </c>
      <c r="H22" s="159">
        <v>0</v>
      </c>
      <c r="I22" s="157">
        <v>0</v>
      </c>
      <c r="J22" s="157">
        <v>0</v>
      </c>
      <c r="K22" s="157">
        <v>0</v>
      </c>
      <c r="L22" s="157">
        <v>0</v>
      </c>
      <c r="M22" s="161">
        <v>0</v>
      </c>
      <c r="N22" s="161">
        <v>0</v>
      </c>
      <c r="O22" s="161">
        <v>0</v>
      </c>
      <c r="P22" s="157">
        <v>0</v>
      </c>
      <c r="Q22" s="157">
        <v>0</v>
      </c>
      <c r="R22" s="157">
        <v>0</v>
      </c>
      <c r="S22" s="159">
        <v>0</v>
      </c>
      <c r="T22" s="158">
        <f t="shared" si="0"/>
        <v>0</v>
      </c>
    </row>
    <row r="23" spans="1:20" ht="90" customHeight="1" x14ac:dyDescent="0.25">
      <c r="A23" s="37" t="s">
        <v>70</v>
      </c>
      <c r="B23" s="149"/>
      <c r="C23" s="149"/>
      <c r="D23" s="149"/>
      <c r="E23" s="149"/>
      <c r="F23" s="160"/>
      <c r="G23" s="149"/>
      <c r="H23" s="159"/>
      <c r="I23" s="157"/>
      <c r="J23" s="157"/>
      <c r="K23" s="157"/>
      <c r="L23" s="157"/>
      <c r="M23" s="161"/>
      <c r="N23" s="161"/>
      <c r="O23" s="161"/>
      <c r="P23" s="157"/>
      <c r="Q23" s="157"/>
      <c r="R23" s="157"/>
      <c r="S23" s="159"/>
      <c r="T23" s="158"/>
    </row>
    <row r="24" spans="1:20" ht="76.5" customHeight="1" x14ac:dyDescent="0.25">
      <c r="A24" s="37" t="s">
        <v>71</v>
      </c>
      <c r="B24" s="149"/>
      <c r="C24" s="149"/>
      <c r="D24" s="149"/>
      <c r="E24" s="149"/>
      <c r="F24" s="160"/>
      <c r="G24" s="149"/>
      <c r="H24" s="159"/>
      <c r="I24" s="157"/>
      <c r="J24" s="157"/>
      <c r="K24" s="157"/>
      <c r="L24" s="157"/>
      <c r="M24" s="161"/>
      <c r="N24" s="161"/>
      <c r="O24" s="161"/>
      <c r="P24" s="157"/>
      <c r="Q24" s="157"/>
      <c r="R24" s="157"/>
      <c r="S24" s="159"/>
      <c r="T24" s="158"/>
    </row>
    <row r="25" spans="1:20" ht="61.5" customHeight="1" x14ac:dyDescent="0.25">
      <c r="A25" s="37" t="s">
        <v>72</v>
      </c>
      <c r="B25" s="149"/>
      <c r="C25" s="149"/>
      <c r="D25" s="149"/>
      <c r="E25" s="149"/>
      <c r="F25" s="160"/>
      <c r="G25" s="149"/>
      <c r="H25" s="159"/>
      <c r="I25" s="157"/>
      <c r="J25" s="157"/>
      <c r="K25" s="157"/>
      <c r="L25" s="157"/>
      <c r="M25" s="161"/>
      <c r="N25" s="161"/>
      <c r="O25" s="161"/>
      <c r="P25" s="157"/>
      <c r="Q25" s="157"/>
      <c r="R25" s="157"/>
      <c r="S25" s="159"/>
      <c r="T25" s="158"/>
    </row>
    <row r="26" spans="1:20" ht="46.5" customHeight="1" x14ac:dyDescent="0.25">
      <c r="A26" s="37" t="s">
        <v>73</v>
      </c>
      <c r="B26" s="149"/>
      <c r="C26" s="149"/>
      <c r="D26" s="149"/>
      <c r="E26" s="149"/>
      <c r="F26" s="160"/>
      <c r="G26" s="149"/>
      <c r="H26" s="159"/>
      <c r="I26" s="157"/>
      <c r="J26" s="157"/>
      <c r="K26" s="157"/>
      <c r="L26" s="157"/>
      <c r="M26" s="161"/>
      <c r="N26" s="161"/>
      <c r="O26" s="161"/>
      <c r="P26" s="157"/>
      <c r="Q26" s="157"/>
      <c r="R26" s="157"/>
      <c r="S26" s="159"/>
      <c r="T26" s="158"/>
    </row>
  </sheetData>
  <mergeCells count="51">
    <mergeCell ref="Q22:Q26"/>
    <mergeCell ref="R22:R26"/>
    <mergeCell ref="S22:S26"/>
    <mergeCell ref="T22:T26"/>
    <mergeCell ref="L22:L26"/>
    <mergeCell ref="M22:M26"/>
    <mergeCell ref="N22:N26"/>
    <mergeCell ref="O22:O26"/>
    <mergeCell ref="P22:P26"/>
    <mergeCell ref="B22:B26"/>
    <mergeCell ref="C22:C26"/>
    <mergeCell ref="I22:I26"/>
    <mergeCell ref="J22:J26"/>
    <mergeCell ref="K22:K26"/>
    <mergeCell ref="D22:D26"/>
    <mergeCell ref="E22:E26"/>
    <mergeCell ref="F22:F26"/>
    <mergeCell ref="G22:G26"/>
    <mergeCell ref="H22:H26"/>
    <mergeCell ref="P17:P21"/>
    <mergeCell ref="Q17:Q21"/>
    <mergeCell ref="T17:T21"/>
    <mergeCell ref="R17:R21"/>
    <mergeCell ref="S17:S21"/>
    <mergeCell ref="M17:M21"/>
    <mergeCell ref="L17:L21"/>
    <mergeCell ref="K17:K21"/>
    <mergeCell ref="N17:N21"/>
    <mergeCell ref="O17:O21"/>
    <mergeCell ref="A11:G11"/>
    <mergeCell ref="H11:S11"/>
    <mergeCell ref="T11:T12"/>
    <mergeCell ref="A13:A14"/>
    <mergeCell ref="B13:B14"/>
    <mergeCell ref="C13:C14"/>
    <mergeCell ref="D13:D14"/>
    <mergeCell ref="B17:B21"/>
    <mergeCell ref="C17:C21"/>
    <mergeCell ref="I17:I21"/>
    <mergeCell ref="J17:J21"/>
    <mergeCell ref="D17:D21"/>
    <mergeCell ref="E17:E21"/>
    <mergeCell ref="F17:F21"/>
    <mergeCell ref="G17:G21"/>
    <mergeCell ref="H17:H21"/>
    <mergeCell ref="B9:C9"/>
    <mergeCell ref="A2:O2"/>
    <mergeCell ref="A3:O3"/>
    <mergeCell ref="A4:O4"/>
    <mergeCell ref="A7:D7"/>
    <mergeCell ref="B8:C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7"/>
  <sheetViews>
    <sheetView topLeftCell="F15" workbookViewId="0">
      <selection activeCell="T27" sqref="T27"/>
    </sheetView>
  </sheetViews>
  <sheetFormatPr baseColWidth="10" defaultRowHeight="15" x14ac:dyDescent="0.25"/>
  <cols>
    <col min="1" max="1" width="27.140625" customWidth="1"/>
    <col min="3" max="3" width="16.5703125" customWidth="1"/>
    <col min="4" max="4" width="43.7109375" customWidth="1"/>
    <col min="5" max="5" width="17.85546875" customWidth="1"/>
    <col min="6" max="6" width="9.140625" customWidth="1"/>
    <col min="7" max="7" width="13.28515625" customWidth="1"/>
    <col min="20" max="20" width="10.5703125" customWidth="1"/>
    <col min="21" max="21" width="16.85546875" customWidth="1"/>
  </cols>
  <sheetData>
    <row r="2" spans="1:21" s="1" customFormat="1" ht="26.25" x14ac:dyDescent="0.25">
      <c r="A2" s="140" t="s">
        <v>27</v>
      </c>
      <c r="B2" s="140"/>
      <c r="C2" s="140"/>
      <c r="D2" s="140"/>
      <c r="E2" s="140"/>
      <c r="F2" s="140"/>
      <c r="G2" s="140"/>
      <c r="H2" s="140"/>
      <c r="I2" s="140"/>
      <c r="J2" s="140"/>
      <c r="K2" s="140"/>
      <c r="L2" s="140"/>
      <c r="M2" s="140"/>
      <c r="N2" s="140"/>
      <c r="O2" s="140"/>
      <c r="P2" s="140"/>
      <c r="Q2" s="140"/>
      <c r="R2" s="140"/>
      <c r="S2" s="140"/>
      <c r="T2" s="140"/>
    </row>
    <row r="3" spans="1:21" s="1" customFormat="1" ht="26.25" x14ac:dyDescent="0.25">
      <c r="A3" s="140" t="s">
        <v>0</v>
      </c>
      <c r="B3" s="140"/>
      <c r="C3" s="140"/>
      <c r="D3" s="140"/>
      <c r="E3" s="140"/>
      <c r="F3" s="140"/>
      <c r="G3" s="140"/>
      <c r="H3" s="140"/>
      <c r="I3" s="140"/>
      <c r="J3" s="140"/>
      <c r="K3" s="140"/>
      <c r="L3" s="140"/>
      <c r="M3" s="140"/>
      <c r="N3" s="140"/>
      <c r="O3" s="140"/>
      <c r="P3" s="140"/>
      <c r="Q3" s="140"/>
      <c r="R3" s="140"/>
      <c r="S3" s="140"/>
      <c r="T3" s="140"/>
      <c r="U3" s="2"/>
    </row>
    <row r="4" spans="1:21" s="1" customFormat="1" ht="26.25" x14ac:dyDescent="0.25">
      <c r="A4" s="140" t="s">
        <v>1</v>
      </c>
      <c r="B4" s="140"/>
      <c r="C4" s="140"/>
      <c r="D4" s="140"/>
      <c r="E4" s="140"/>
      <c r="F4" s="140"/>
      <c r="G4" s="140"/>
      <c r="H4" s="140"/>
      <c r="I4" s="140"/>
      <c r="J4" s="140"/>
      <c r="K4" s="140"/>
      <c r="L4" s="140"/>
      <c r="M4" s="140"/>
      <c r="N4" s="140"/>
      <c r="O4" s="140"/>
      <c r="P4" s="140"/>
      <c r="Q4" s="140"/>
      <c r="R4" s="140"/>
      <c r="S4" s="140"/>
      <c r="T4" s="140"/>
      <c r="U4" s="2"/>
    </row>
    <row r="5" spans="1:21" s="1" customFormat="1" ht="18.75" x14ac:dyDescent="0.25">
      <c r="A5" s="2"/>
      <c r="B5" s="2"/>
      <c r="C5" s="2"/>
      <c r="D5" s="2"/>
      <c r="E5" s="2"/>
      <c r="F5" s="2"/>
      <c r="G5" s="2"/>
      <c r="H5" s="2"/>
      <c r="I5" s="2"/>
      <c r="J5" s="2"/>
      <c r="K5" s="2"/>
      <c r="L5" s="2"/>
      <c r="M5" s="2"/>
      <c r="N5" s="2"/>
      <c r="O5" s="2"/>
      <c r="P5" s="2"/>
      <c r="Q5" s="2"/>
      <c r="R5" s="2"/>
      <c r="S5" s="2"/>
      <c r="T5" s="2"/>
      <c r="U5" s="2"/>
    </row>
    <row r="6" spans="1:21" s="1" customFormat="1" ht="15.75" thickBot="1" x14ac:dyDescent="0.3"/>
    <row r="7" spans="1:21" s="1" customFormat="1" x14ac:dyDescent="0.25">
      <c r="A7" s="141" t="s">
        <v>2</v>
      </c>
      <c r="B7" s="142"/>
      <c r="C7" s="143"/>
      <c r="D7" s="144"/>
      <c r="E7" s="33"/>
    </row>
    <row r="8" spans="1:21" s="1" customFormat="1" x14ac:dyDescent="0.25">
      <c r="A8" s="4" t="s">
        <v>3</v>
      </c>
      <c r="B8" s="145" t="s">
        <v>4</v>
      </c>
      <c r="C8" s="146"/>
      <c r="D8" s="5" t="s">
        <v>5</v>
      </c>
      <c r="E8" s="33"/>
      <c r="F8" s="26"/>
    </row>
    <row r="9" spans="1:21" s="1" customFormat="1" ht="39" thickBot="1" x14ac:dyDescent="0.3">
      <c r="A9" s="6" t="s">
        <v>29</v>
      </c>
      <c r="B9" s="147" t="s">
        <v>110</v>
      </c>
      <c r="C9" s="148"/>
      <c r="D9" s="7" t="s">
        <v>156</v>
      </c>
    </row>
    <row r="10" spans="1:21" s="1" customFormat="1" ht="15.75" thickBot="1" x14ac:dyDescent="0.3"/>
    <row r="11" spans="1:21" s="1" customFormat="1" ht="27" thickBot="1" x14ac:dyDescent="0.3">
      <c r="A11" s="132" t="s">
        <v>6</v>
      </c>
      <c r="B11" s="133"/>
      <c r="C11" s="133"/>
      <c r="D11" s="133"/>
      <c r="E11" s="133"/>
      <c r="F11" s="133"/>
      <c r="G11" s="134"/>
      <c r="H11" s="135">
        <v>2022</v>
      </c>
      <c r="I11" s="136"/>
      <c r="J11" s="136"/>
      <c r="K11" s="136"/>
      <c r="L11" s="136"/>
      <c r="M11" s="136"/>
      <c r="N11" s="136"/>
      <c r="O11" s="136"/>
      <c r="P11" s="136"/>
      <c r="Q11" s="136"/>
      <c r="R11" s="136"/>
      <c r="S11" s="137"/>
      <c r="T11" s="138" t="s">
        <v>7</v>
      </c>
      <c r="U11" s="138" t="s">
        <v>111</v>
      </c>
    </row>
    <row r="12" spans="1:21" s="1" customFormat="1" ht="38.25" x14ac:dyDescent="0.25">
      <c r="A12" s="9" t="s">
        <v>8</v>
      </c>
      <c r="B12" s="10" t="s">
        <v>9</v>
      </c>
      <c r="C12" s="11" t="s">
        <v>10</v>
      </c>
      <c r="D12" s="11" t="s">
        <v>11</v>
      </c>
      <c r="E12" s="11" t="s">
        <v>12</v>
      </c>
      <c r="F12" s="11" t="s">
        <v>13</v>
      </c>
      <c r="G12" s="12" t="s">
        <v>14</v>
      </c>
      <c r="H12" s="77" t="s">
        <v>19</v>
      </c>
      <c r="I12" s="75" t="s">
        <v>20</v>
      </c>
      <c r="J12" s="75" t="s">
        <v>21</v>
      </c>
      <c r="K12" s="75" t="s">
        <v>22</v>
      </c>
      <c r="L12" s="75" t="s">
        <v>23</v>
      </c>
      <c r="M12" s="75" t="s">
        <v>24</v>
      </c>
      <c r="N12" s="75" t="s">
        <v>25</v>
      </c>
      <c r="O12" s="123" t="s">
        <v>26</v>
      </c>
      <c r="P12" s="123" t="s">
        <v>15</v>
      </c>
      <c r="Q12" s="123" t="s">
        <v>16</v>
      </c>
      <c r="R12" s="123" t="s">
        <v>17</v>
      </c>
      <c r="S12" s="76" t="s">
        <v>18</v>
      </c>
      <c r="T12" s="139"/>
      <c r="U12" s="139"/>
    </row>
    <row r="13" spans="1:21" s="1" customFormat="1" ht="114.75" x14ac:dyDescent="0.25">
      <c r="A13" s="31" t="s">
        <v>112</v>
      </c>
      <c r="B13" s="100">
        <v>15634</v>
      </c>
      <c r="C13" s="31" t="s">
        <v>113</v>
      </c>
      <c r="D13" s="100" t="s">
        <v>114</v>
      </c>
      <c r="E13" s="31" t="s">
        <v>115</v>
      </c>
      <c r="F13" s="101">
        <v>10</v>
      </c>
      <c r="G13" s="57" t="s">
        <v>116</v>
      </c>
      <c r="H13" s="102">
        <v>1.67</v>
      </c>
      <c r="I13" s="78">
        <v>0.98</v>
      </c>
      <c r="J13" s="78">
        <v>0.16</v>
      </c>
      <c r="K13" s="79">
        <v>0.87</v>
      </c>
      <c r="L13" s="79">
        <v>1.19</v>
      </c>
      <c r="M13" s="80">
        <v>1.2</v>
      </c>
      <c r="N13" s="80">
        <v>0.48</v>
      </c>
      <c r="O13" s="121">
        <v>0.54</v>
      </c>
      <c r="P13" s="84">
        <v>0.88</v>
      </c>
      <c r="Q13" s="124">
        <v>1.39</v>
      </c>
      <c r="R13" s="124">
        <v>1.47</v>
      </c>
      <c r="S13" s="81">
        <v>0.86</v>
      </c>
      <c r="T13" s="24">
        <f t="shared" ref="T13:T27" si="0">SUM(H13:S13)</f>
        <v>11.690000000000001</v>
      </c>
      <c r="U13" s="24"/>
    </row>
    <row r="14" spans="1:21" s="1" customFormat="1" ht="127.5" customHeight="1" x14ac:dyDescent="0.25">
      <c r="A14" s="162" t="s">
        <v>117</v>
      </c>
      <c r="B14" s="162">
        <v>15444</v>
      </c>
      <c r="C14" s="162" t="s">
        <v>118</v>
      </c>
      <c r="D14" s="162" t="s">
        <v>119</v>
      </c>
      <c r="E14" s="31" t="s">
        <v>120</v>
      </c>
      <c r="F14" s="82">
        <v>17</v>
      </c>
      <c r="G14" s="31" t="s">
        <v>121</v>
      </c>
      <c r="H14" s="83">
        <v>0</v>
      </c>
      <c r="I14" s="83">
        <v>0</v>
      </c>
      <c r="J14" s="83">
        <v>0</v>
      </c>
      <c r="K14" s="104">
        <v>0</v>
      </c>
      <c r="L14" s="104">
        <v>0</v>
      </c>
      <c r="M14" s="105">
        <v>0</v>
      </c>
      <c r="N14" s="121">
        <v>1</v>
      </c>
      <c r="O14" s="125">
        <v>1</v>
      </c>
      <c r="P14" s="125">
        <v>5</v>
      </c>
      <c r="Q14" s="125">
        <v>2</v>
      </c>
      <c r="R14" s="125">
        <v>3</v>
      </c>
      <c r="S14" s="84">
        <v>1</v>
      </c>
      <c r="T14" s="24">
        <f t="shared" si="0"/>
        <v>13</v>
      </c>
      <c r="U14" s="24"/>
    </row>
    <row r="15" spans="1:21" s="1" customFormat="1" ht="63.75" x14ac:dyDescent="0.25">
      <c r="A15" s="163"/>
      <c r="B15" s="163"/>
      <c r="C15" s="163"/>
      <c r="D15" s="163"/>
      <c r="E15" s="31" t="s">
        <v>122</v>
      </c>
      <c r="F15" s="82">
        <v>3</v>
      </c>
      <c r="G15" s="31" t="s">
        <v>121</v>
      </c>
      <c r="H15" s="83">
        <v>0</v>
      </c>
      <c r="I15" s="83">
        <v>0</v>
      </c>
      <c r="J15" s="83">
        <v>0</v>
      </c>
      <c r="K15" s="104">
        <v>0</v>
      </c>
      <c r="L15" s="104">
        <v>0</v>
      </c>
      <c r="M15" s="105">
        <v>0</v>
      </c>
      <c r="N15" s="121">
        <v>0</v>
      </c>
      <c r="O15" s="125">
        <v>1</v>
      </c>
      <c r="P15" s="125">
        <v>0</v>
      </c>
      <c r="Q15" s="125">
        <v>0</v>
      </c>
      <c r="R15" s="125">
        <v>1</v>
      </c>
      <c r="S15" s="84">
        <v>0</v>
      </c>
      <c r="T15" s="24">
        <f t="shared" si="0"/>
        <v>2</v>
      </c>
      <c r="U15" s="24"/>
    </row>
    <row r="16" spans="1:21" s="1" customFormat="1" ht="140.25" x14ac:dyDescent="0.25">
      <c r="A16" s="31" t="s">
        <v>112</v>
      </c>
      <c r="B16" s="100">
        <v>15611</v>
      </c>
      <c r="C16" s="31" t="s">
        <v>123</v>
      </c>
      <c r="D16" s="100" t="s">
        <v>124</v>
      </c>
      <c r="E16" s="31" t="s">
        <v>125</v>
      </c>
      <c r="F16" s="101">
        <v>7</v>
      </c>
      <c r="G16" s="103" t="s">
        <v>116</v>
      </c>
      <c r="H16" s="83">
        <v>2.2799999999999998</v>
      </c>
      <c r="I16" s="56">
        <v>0.67</v>
      </c>
      <c r="J16" s="56">
        <v>0.85</v>
      </c>
      <c r="K16" s="104">
        <v>0</v>
      </c>
      <c r="L16" s="104">
        <v>0</v>
      </c>
      <c r="M16" s="105">
        <v>0.85</v>
      </c>
      <c r="N16" s="121">
        <v>0.84</v>
      </c>
      <c r="O16" s="121">
        <v>0.34</v>
      </c>
      <c r="P16" s="84">
        <v>0.73</v>
      </c>
      <c r="Q16" s="125">
        <v>1.1399999999999999</v>
      </c>
      <c r="R16" s="125">
        <v>1.03</v>
      </c>
      <c r="S16" s="84">
        <v>0.02</v>
      </c>
      <c r="T16" s="24">
        <f t="shared" si="0"/>
        <v>8.7499999999999982</v>
      </c>
      <c r="U16" s="24"/>
    </row>
    <row r="17" spans="1:21" s="1" customFormat="1" ht="89.25" x14ac:dyDescent="0.25">
      <c r="A17" s="85" t="s">
        <v>117</v>
      </c>
      <c r="B17" s="85">
        <v>15422</v>
      </c>
      <c r="C17" s="85" t="s">
        <v>126</v>
      </c>
      <c r="D17" s="85" t="s">
        <v>127</v>
      </c>
      <c r="E17" s="31" t="s">
        <v>128</v>
      </c>
      <c r="F17" s="86">
        <v>1</v>
      </c>
      <c r="G17" s="87" t="s">
        <v>129</v>
      </c>
      <c r="H17" s="83">
        <v>0</v>
      </c>
      <c r="I17" s="83">
        <v>0</v>
      </c>
      <c r="J17" s="83">
        <v>0</v>
      </c>
      <c r="K17" s="104">
        <v>0</v>
      </c>
      <c r="L17" s="104">
        <v>0</v>
      </c>
      <c r="M17" s="105">
        <v>0</v>
      </c>
      <c r="N17" s="121">
        <v>0</v>
      </c>
      <c r="O17" s="121">
        <v>0</v>
      </c>
      <c r="P17" s="84">
        <v>0</v>
      </c>
      <c r="Q17" s="125">
        <v>0</v>
      </c>
      <c r="R17" s="125">
        <v>0</v>
      </c>
      <c r="S17" s="84">
        <v>0</v>
      </c>
      <c r="T17" s="24">
        <f t="shared" si="0"/>
        <v>0</v>
      </c>
      <c r="U17" s="24"/>
    </row>
    <row r="18" spans="1:21" s="1" customFormat="1" ht="127.5" x14ac:dyDescent="0.25">
      <c r="A18" s="85" t="s">
        <v>130</v>
      </c>
      <c r="B18" s="85">
        <v>15460</v>
      </c>
      <c r="C18" s="85" t="s">
        <v>131</v>
      </c>
      <c r="D18" s="85" t="s">
        <v>132</v>
      </c>
      <c r="E18" s="65" t="s">
        <v>133</v>
      </c>
      <c r="F18" s="86">
        <v>400</v>
      </c>
      <c r="G18" s="87" t="s">
        <v>121</v>
      </c>
      <c r="H18" s="83">
        <v>0</v>
      </c>
      <c r="I18" s="83">
        <v>0</v>
      </c>
      <c r="J18" s="83">
        <v>0</v>
      </c>
      <c r="K18" s="89">
        <v>0</v>
      </c>
      <c r="L18" s="89">
        <v>160</v>
      </c>
      <c r="M18" s="90">
        <v>140</v>
      </c>
      <c r="N18" s="90">
        <v>0</v>
      </c>
      <c r="O18" s="90">
        <v>0</v>
      </c>
      <c r="P18" s="84">
        <v>0</v>
      </c>
      <c r="Q18" s="126">
        <v>0</v>
      </c>
      <c r="R18" s="126">
        <v>20</v>
      </c>
      <c r="S18" s="91">
        <v>80</v>
      </c>
      <c r="T18" s="24">
        <f t="shared" si="0"/>
        <v>400</v>
      </c>
      <c r="U18" s="24"/>
    </row>
    <row r="19" spans="1:21" s="1" customFormat="1" ht="114.75" x14ac:dyDescent="0.25">
      <c r="A19" s="31" t="s">
        <v>134</v>
      </c>
      <c r="B19" s="167">
        <v>15558</v>
      </c>
      <c r="C19" s="168" t="s">
        <v>135</v>
      </c>
      <c r="D19" s="168" t="s">
        <v>136</v>
      </c>
      <c r="E19" s="31" t="s">
        <v>137</v>
      </c>
      <c r="F19" s="86">
        <v>48</v>
      </c>
      <c r="G19" s="87" t="s">
        <v>121</v>
      </c>
      <c r="H19" s="92">
        <v>0</v>
      </c>
      <c r="I19" s="88">
        <v>3</v>
      </c>
      <c r="J19" s="88">
        <v>4</v>
      </c>
      <c r="K19" s="89">
        <v>8</v>
      </c>
      <c r="L19" s="89">
        <v>7</v>
      </c>
      <c r="M19" s="90">
        <v>7</v>
      </c>
      <c r="N19" s="90">
        <v>4</v>
      </c>
      <c r="O19" s="90">
        <v>5</v>
      </c>
      <c r="P19" s="84">
        <v>3</v>
      </c>
      <c r="Q19" s="126">
        <v>2</v>
      </c>
      <c r="R19" s="126">
        <v>3</v>
      </c>
      <c r="S19" s="91">
        <v>4</v>
      </c>
      <c r="T19" s="24">
        <f t="shared" si="0"/>
        <v>50</v>
      </c>
      <c r="U19" s="24"/>
    </row>
    <row r="20" spans="1:21" s="1" customFormat="1" ht="89.25" x14ac:dyDescent="0.25">
      <c r="A20" s="31" t="s">
        <v>112</v>
      </c>
      <c r="B20" s="167"/>
      <c r="C20" s="168"/>
      <c r="D20" s="168"/>
      <c r="E20" s="31" t="s">
        <v>138</v>
      </c>
      <c r="F20" s="86">
        <v>760</v>
      </c>
      <c r="G20" s="87" t="s">
        <v>139</v>
      </c>
      <c r="H20" s="92">
        <v>78</v>
      </c>
      <c r="I20" s="88">
        <v>54</v>
      </c>
      <c r="J20" s="88">
        <v>70</v>
      </c>
      <c r="K20" s="89">
        <v>72</v>
      </c>
      <c r="L20" s="89">
        <v>72</v>
      </c>
      <c r="M20" s="90">
        <v>87</v>
      </c>
      <c r="N20" s="90">
        <v>46</v>
      </c>
      <c r="O20" s="90">
        <v>68</v>
      </c>
      <c r="P20" s="84">
        <v>95</v>
      </c>
      <c r="Q20" s="126">
        <v>95</v>
      </c>
      <c r="R20" s="126">
        <v>86</v>
      </c>
      <c r="S20" s="91">
        <v>42</v>
      </c>
      <c r="T20" s="24">
        <f t="shared" si="0"/>
        <v>865</v>
      </c>
      <c r="U20" s="24"/>
    </row>
    <row r="21" spans="1:21" s="1" customFormat="1" ht="38.25" x14ac:dyDescent="0.25">
      <c r="A21" s="162" t="s">
        <v>140</v>
      </c>
      <c r="B21" s="162">
        <v>15384</v>
      </c>
      <c r="C21" s="162" t="s">
        <v>141</v>
      </c>
      <c r="D21" s="162" t="s">
        <v>142</v>
      </c>
      <c r="E21" s="65" t="s">
        <v>143</v>
      </c>
      <c r="F21" s="86">
        <v>52</v>
      </c>
      <c r="G21" s="87" t="s">
        <v>144</v>
      </c>
      <c r="H21" s="92">
        <v>2</v>
      </c>
      <c r="I21" s="88">
        <v>8</v>
      </c>
      <c r="J21" s="88">
        <v>12</v>
      </c>
      <c r="K21" s="89">
        <v>0</v>
      </c>
      <c r="L21" s="89">
        <v>0</v>
      </c>
      <c r="M21" s="90">
        <v>0</v>
      </c>
      <c r="N21" s="90">
        <v>0</v>
      </c>
      <c r="O21" s="126">
        <v>0</v>
      </c>
      <c r="P21" s="126">
        <v>1</v>
      </c>
      <c r="Q21" s="126">
        <v>9</v>
      </c>
      <c r="R21" s="126">
        <v>4</v>
      </c>
      <c r="S21" s="91">
        <v>4</v>
      </c>
      <c r="T21" s="24">
        <f t="shared" si="0"/>
        <v>40</v>
      </c>
      <c r="U21" s="164" t="s">
        <v>145</v>
      </c>
    </row>
    <row r="22" spans="1:21" s="1" customFormat="1" ht="38.25" x14ac:dyDescent="0.25">
      <c r="A22" s="169"/>
      <c r="B22" s="169"/>
      <c r="C22" s="169"/>
      <c r="D22" s="169"/>
      <c r="E22" s="65" t="s">
        <v>146</v>
      </c>
      <c r="F22" s="86">
        <v>438</v>
      </c>
      <c r="G22" s="87" t="s">
        <v>147</v>
      </c>
      <c r="H22" s="92">
        <v>7</v>
      </c>
      <c r="I22" s="88">
        <v>36</v>
      </c>
      <c r="J22" s="88">
        <v>47</v>
      </c>
      <c r="K22" s="89">
        <v>0</v>
      </c>
      <c r="L22" s="89">
        <v>2</v>
      </c>
      <c r="M22" s="90">
        <v>0</v>
      </c>
      <c r="N22" s="90">
        <v>0</v>
      </c>
      <c r="O22" s="126">
        <v>7</v>
      </c>
      <c r="P22" s="126">
        <v>21</v>
      </c>
      <c r="Q22" s="126">
        <v>26</v>
      </c>
      <c r="R22" s="126">
        <v>20</v>
      </c>
      <c r="S22" s="91">
        <v>62</v>
      </c>
      <c r="T22" s="24">
        <f t="shared" si="0"/>
        <v>228</v>
      </c>
      <c r="U22" s="165"/>
    </row>
    <row r="23" spans="1:21" s="1" customFormat="1" ht="38.25" x14ac:dyDescent="0.25">
      <c r="A23" s="169"/>
      <c r="B23" s="169"/>
      <c r="C23" s="169"/>
      <c r="D23" s="169"/>
      <c r="E23" s="65" t="s">
        <v>148</v>
      </c>
      <c r="F23" s="86">
        <v>588</v>
      </c>
      <c r="G23" s="87" t="s">
        <v>149</v>
      </c>
      <c r="H23" s="92">
        <v>17</v>
      </c>
      <c r="I23" s="88">
        <v>40</v>
      </c>
      <c r="J23" s="88">
        <v>58</v>
      </c>
      <c r="K23" s="89">
        <v>0</v>
      </c>
      <c r="L23" s="89">
        <v>0</v>
      </c>
      <c r="M23" s="90">
        <v>0</v>
      </c>
      <c r="N23" s="90">
        <v>19</v>
      </c>
      <c r="O23" s="126">
        <v>17</v>
      </c>
      <c r="P23" s="126">
        <v>46</v>
      </c>
      <c r="Q23" s="126">
        <v>53</v>
      </c>
      <c r="R23" s="126">
        <v>29</v>
      </c>
      <c r="S23" s="91">
        <v>40</v>
      </c>
      <c r="T23" s="24">
        <f t="shared" si="0"/>
        <v>319</v>
      </c>
      <c r="U23" s="165"/>
    </row>
    <row r="24" spans="1:21" s="1" customFormat="1" ht="51" x14ac:dyDescent="0.25">
      <c r="A24" s="169"/>
      <c r="B24" s="169"/>
      <c r="C24" s="169"/>
      <c r="D24" s="169"/>
      <c r="E24" s="65" t="s">
        <v>150</v>
      </c>
      <c r="F24" s="86">
        <v>530</v>
      </c>
      <c r="G24" s="87" t="s">
        <v>151</v>
      </c>
      <c r="H24" s="92">
        <v>16</v>
      </c>
      <c r="I24" s="88">
        <v>39</v>
      </c>
      <c r="J24" s="88">
        <v>51</v>
      </c>
      <c r="K24" s="89">
        <v>0</v>
      </c>
      <c r="L24" s="89">
        <v>2</v>
      </c>
      <c r="M24" s="90">
        <v>0</v>
      </c>
      <c r="N24" s="90">
        <v>0</v>
      </c>
      <c r="O24" s="126">
        <v>19</v>
      </c>
      <c r="P24" s="126">
        <v>32</v>
      </c>
      <c r="Q24" s="126">
        <v>44</v>
      </c>
      <c r="R24" s="126">
        <v>31</v>
      </c>
      <c r="S24" s="91">
        <v>62</v>
      </c>
      <c r="T24" s="24">
        <f t="shared" si="0"/>
        <v>296</v>
      </c>
      <c r="U24" s="165"/>
    </row>
    <row r="25" spans="1:21" s="1" customFormat="1" ht="38.25" x14ac:dyDescent="0.25">
      <c r="A25" s="169"/>
      <c r="B25" s="169"/>
      <c r="C25" s="169"/>
      <c r="D25" s="169"/>
      <c r="E25" s="65" t="s">
        <v>152</v>
      </c>
      <c r="F25" s="86">
        <v>308</v>
      </c>
      <c r="G25" s="87" t="s">
        <v>153</v>
      </c>
      <c r="H25" s="92">
        <v>15</v>
      </c>
      <c r="I25" s="88">
        <v>19</v>
      </c>
      <c r="J25" s="88">
        <v>5</v>
      </c>
      <c r="K25" s="89">
        <v>0</v>
      </c>
      <c r="L25" s="89">
        <v>3</v>
      </c>
      <c r="M25" s="90">
        <v>7</v>
      </c>
      <c r="N25" s="90">
        <v>14</v>
      </c>
      <c r="O25" s="126">
        <v>12</v>
      </c>
      <c r="P25" s="126">
        <v>26</v>
      </c>
      <c r="Q25" s="126">
        <v>28</v>
      </c>
      <c r="R25" s="126">
        <v>12</v>
      </c>
      <c r="S25" s="91">
        <v>16</v>
      </c>
      <c r="T25" s="24">
        <f t="shared" si="0"/>
        <v>157</v>
      </c>
      <c r="U25" s="165"/>
    </row>
    <row r="26" spans="1:21" s="1" customFormat="1" ht="51" x14ac:dyDescent="0.25">
      <c r="A26" s="163"/>
      <c r="B26" s="163"/>
      <c r="C26" s="163"/>
      <c r="D26" s="163"/>
      <c r="E26" s="65" t="s">
        <v>154</v>
      </c>
      <c r="F26" s="86">
        <v>84</v>
      </c>
      <c r="G26" s="87" t="s">
        <v>155</v>
      </c>
      <c r="H26" s="92">
        <v>4</v>
      </c>
      <c r="I26" s="88">
        <v>5</v>
      </c>
      <c r="J26" s="88">
        <v>5</v>
      </c>
      <c r="K26" s="89">
        <v>1</v>
      </c>
      <c r="L26" s="89">
        <v>1</v>
      </c>
      <c r="M26" s="90">
        <v>0</v>
      </c>
      <c r="N26" s="90">
        <v>0</v>
      </c>
      <c r="O26" s="126">
        <v>0</v>
      </c>
      <c r="P26" s="126">
        <v>5</v>
      </c>
      <c r="Q26" s="126">
        <v>1</v>
      </c>
      <c r="R26" s="126">
        <v>1</v>
      </c>
      <c r="S26" s="91">
        <v>11</v>
      </c>
      <c r="T26" s="24">
        <f t="shared" si="0"/>
        <v>34</v>
      </c>
      <c r="U26" s="166"/>
    </row>
    <row r="27" spans="1:21" s="1" customFormat="1" ht="15.75" thickBot="1" x14ac:dyDescent="0.3">
      <c r="A27" s="6"/>
      <c r="B27" s="93"/>
      <c r="C27" s="94"/>
      <c r="D27" s="94"/>
      <c r="E27" s="94"/>
      <c r="F27" s="94"/>
      <c r="G27" s="95"/>
      <c r="H27" s="97"/>
      <c r="I27" s="96"/>
      <c r="J27" s="96"/>
      <c r="K27" s="96"/>
      <c r="L27" s="96"/>
      <c r="M27" s="98"/>
      <c r="N27" s="98"/>
      <c r="O27" s="98"/>
      <c r="P27" s="99"/>
      <c r="Q27" s="127"/>
      <c r="R27" s="127"/>
      <c r="S27" s="99"/>
      <c r="T27" s="24">
        <f t="shared" si="0"/>
        <v>0</v>
      </c>
      <c r="U27" s="24">
        <f>SUM(H27:T27)</f>
        <v>0</v>
      </c>
    </row>
  </sheetData>
  <mergeCells count="22">
    <mergeCell ref="U21:U26"/>
    <mergeCell ref="B19:B20"/>
    <mergeCell ref="C19:C20"/>
    <mergeCell ref="D19:D20"/>
    <mergeCell ref="A21:A26"/>
    <mergeCell ref="B21:B26"/>
    <mergeCell ref="C21:C26"/>
    <mergeCell ref="D21:D26"/>
    <mergeCell ref="A11:G11"/>
    <mergeCell ref="H11:S11"/>
    <mergeCell ref="T11:T12"/>
    <mergeCell ref="U11:U12"/>
    <mergeCell ref="A14:A15"/>
    <mergeCell ref="B14:B15"/>
    <mergeCell ref="C14:C15"/>
    <mergeCell ref="D14:D15"/>
    <mergeCell ref="B9:C9"/>
    <mergeCell ref="A2:T2"/>
    <mergeCell ref="A3:T3"/>
    <mergeCell ref="A4:T4"/>
    <mergeCell ref="A7:D7"/>
    <mergeCell ref="B8:C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
  <sheetViews>
    <sheetView topLeftCell="E19" zoomScale="87" zoomScaleNormal="87" workbookViewId="0">
      <selection activeCell="U23" sqref="U23"/>
    </sheetView>
  </sheetViews>
  <sheetFormatPr baseColWidth="10" defaultRowHeight="15" x14ac:dyDescent="0.25"/>
  <cols>
    <col min="1" max="1" width="1.7109375" customWidth="1"/>
    <col min="2" max="2" width="16.85546875" customWidth="1"/>
    <col min="4" max="4" width="14.5703125" customWidth="1"/>
    <col min="5" max="5" width="18.5703125" customWidth="1"/>
    <col min="6" max="6" width="15.42578125" customWidth="1"/>
    <col min="7" max="7" width="12.5703125" customWidth="1"/>
    <col min="9" max="9" width="12.140625" customWidth="1"/>
    <col min="10" max="10" width="12.7109375" customWidth="1"/>
    <col min="21" max="21" width="15.42578125" customWidth="1"/>
  </cols>
  <sheetData>
    <row r="1" spans="1:21" s="1" customFormat="1" ht="26.25" x14ac:dyDescent="0.25">
      <c r="B1" s="140" t="s">
        <v>27</v>
      </c>
      <c r="C1" s="140"/>
      <c r="D1" s="140"/>
      <c r="E1" s="140"/>
      <c r="F1" s="140"/>
      <c r="G1" s="140"/>
      <c r="H1" s="140"/>
      <c r="I1" s="140"/>
      <c r="J1" s="140"/>
      <c r="K1" s="140"/>
      <c r="L1" s="140"/>
      <c r="M1" s="140"/>
      <c r="N1" s="140"/>
      <c r="O1" s="140"/>
      <c r="P1" s="140"/>
    </row>
    <row r="2" spans="1:21" s="1" customFormat="1" ht="26.25" x14ac:dyDescent="0.25">
      <c r="B2" s="140" t="s">
        <v>0</v>
      </c>
      <c r="C2" s="140"/>
      <c r="D2" s="140"/>
      <c r="E2" s="140"/>
      <c r="F2" s="140"/>
      <c r="G2" s="140"/>
      <c r="H2" s="140"/>
      <c r="I2" s="140"/>
      <c r="J2" s="140"/>
      <c r="K2" s="140"/>
      <c r="L2" s="140"/>
      <c r="M2" s="140"/>
      <c r="N2" s="140"/>
      <c r="O2" s="140"/>
      <c r="P2" s="140"/>
      <c r="Q2" s="2"/>
    </row>
    <row r="3" spans="1:21" s="1" customFormat="1" ht="26.25" x14ac:dyDescent="0.25">
      <c r="B3" s="140" t="s">
        <v>1</v>
      </c>
      <c r="C3" s="140"/>
      <c r="D3" s="140"/>
      <c r="E3" s="140"/>
      <c r="F3" s="140"/>
      <c r="G3" s="140"/>
      <c r="H3" s="140"/>
      <c r="I3" s="140"/>
      <c r="J3" s="140"/>
      <c r="K3" s="140"/>
      <c r="L3" s="140"/>
      <c r="M3" s="140"/>
      <c r="N3" s="140"/>
      <c r="O3" s="140"/>
      <c r="P3" s="140"/>
      <c r="Q3" s="2"/>
    </row>
    <row r="4" spans="1:21" s="1" customFormat="1" ht="18.75" x14ac:dyDescent="0.25">
      <c r="B4" s="2"/>
      <c r="C4" s="2"/>
      <c r="D4" s="2"/>
      <c r="E4" s="2"/>
      <c r="F4" s="2"/>
      <c r="G4" s="2"/>
      <c r="H4" s="2"/>
      <c r="I4" s="2"/>
      <c r="J4" s="2"/>
      <c r="K4" s="2"/>
      <c r="L4" s="2"/>
      <c r="M4" s="2"/>
      <c r="N4" s="2"/>
      <c r="O4" s="2"/>
      <c r="P4" s="2"/>
      <c r="Q4" s="2"/>
    </row>
    <row r="5" spans="1:21" s="1" customFormat="1" ht="15.75" thickBot="1" x14ac:dyDescent="0.3"/>
    <row r="6" spans="1:21" s="1" customFormat="1" x14ac:dyDescent="0.25">
      <c r="B6" s="141" t="s">
        <v>2</v>
      </c>
      <c r="C6" s="142"/>
      <c r="D6" s="143"/>
      <c r="E6" s="144"/>
      <c r="F6" s="33"/>
    </row>
    <row r="7" spans="1:21" s="1" customFormat="1" ht="45" x14ac:dyDescent="0.25">
      <c r="B7" s="4" t="s">
        <v>3</v>
      </c>
      <c r="C7" s="145" t="s">
        <v>4</v>
      </c>
      <c r="D7" s="146"/>
      <c r="E7" s="5" t="s">
        <v>5</v>
      </c>
      <c r="F7" s="33"/>
      <c r="G7" s="26"/>
    </row>
    <row r="8" spans="1:21" s="1" customFormat="1" ht="87.75" customHeight="1" thickBot="1" x14ac:dyDescent="0.3">
      <c r="B8" s="6" t="s">
        <v>28</v>
      </c>
      <c r="C8" s="147" t="s">
        <v>80</v>
      </c>
      <c r="D8" s="148"/>
      <c r="E8" s="58" t="s">
        <v>106</v>
      </c>
    </row>
    <row r="9" spans="1:21" s="1" customFormat="1" ht="15.75" thickBot="1" x14ac:dyDescent="0.3"/>
    <row r="10" spans="1:21" s="1" customFormat="1" ht="27" thickBot="1" x14ac:dyDescent="0.3">
      <c r="B10" s="132" t="s">
        <v>6</v>
      </c>
      <c r="C10" s="133"/>
      <c r="D10" s="133"/>
      <c r="E10" s="133"/>
      <c r="F10" s="133"/>
      <c r="G10" s="133"/>
      <c r="H10" s="134"/>
      <c r="I10" s="135">
        <v>2022</v>
      </c>
      <c r="J10" s="136"/>
      <c r="K10" s="136"/>
      <c r="L10" s="136"/>
      <c r="M10" s="136"/>
      <c r="N10" s="136"/>
      <c r="O10" s="136"/>
      <c r="P10" s="136"/>
      <c r="Q10" s="136"/>
      <c r="R10" s="136"/>
      <c r="S10" s="136"/>
      <c r="T10" s="137"/>
      <c r="U10" s="138" t="s">
        <v>7</v>
      </c>
    </row>
    <row r="11" spans="1:21" s="1" customFormat="1" ht="51" x14ac:dyDescent="0.25">
      <c r="B11" s="9" t="s">
        <v>8</v>
      </c>
      <c r="C11" s="10" t="s">
        <v>9</v>
      </c>
      <c r="D11" s="11" t="s">
        <v>10</v>
      </c>
      <c r="E11" s="11" t="s">
        <v>11</v>
      </c>
      <c r="F11" s="11" t="s">
        <v>12</v>
      </c>
      <c r="G11" s="11" t="s">
        <v>13</v>
      </c>
      <c r="H11" s="12" t="s">
        <v>14</v>
      </c>
      <c r="I11" s="14" t="s">
        <v>19</v>
      </c>
      <c r="J11" s="14" t="s">
        <v>20</v>
      </c>
      <c r="K11" s="14" t="s">
        <v>21</v>
      </c>
      <c r="L11" s="14" t="s">
        <v>22</v>
      </c>
      <c r="M11" s="14" t="s">
        <v>23</v>
      </c>
      <c r="N11" s="14" t="s">
        <v>24</v>
      </c>
      <c r="O11" s="14" t="s">
        <v>25</v>
      </c>
      <c r="P11" s="15" t="s">
        <v>26</v>
      </c>
      <c r="Q11" s="13" t="s">
        <v>15</v>
      </c>
      <c r="R11" s="14" t="s">
        <v>16</v>
      </c>
      <c r="S11" s="14" t="s">
        <v>17</v>
      </c>
      <c r="T11" s="14" t="s">
        <v>18</v>
      </c>
      <c r="U11" s="139"/>
    </row>
    <row r="12" spans="1:21" s="1" customFormat="1" ht="108.75" customHeight="1" x14ac:dyDescent="0.25">
      <c r="A12" s="25"/>
      <c r="B12" s="48" t="s">
        <v>81</v>
      </c>
      <c r="C12" s="170">
        <v>15173</v>
      </c>
      <c r="D12" s="149" t="s">
        <v>82</v>
      </c>
      <c r="E12" s="149" t="s">
        <v>83</v>
      </c>
      <c r="F12" s="48" t="s">
        <v>84</v>
      </c>
      <c r="G12" s="45">
        <v>370000</v>
      </c>
      <c r="H12" s="107" t="s">
        <v>85</v>
      </c>
      <c r="I12" s="52">
        <v>32208.43</v>
      </c>
      <c r="J12" s="52">
        <v>30974.120000000003</v>
      </c>
      <c r="K12" s="52">
        <v>38149.5</v>
      </c>
      <c r="L12" s="111">
        <v>32105.559999999998</v>
      </c>
      <c r="M12" s="111">
        <v>38134.18</v>
      </c>
      <c r="N12" s="111">
        <v>35239.279999999999</v>
      </c>
      <c r="O12" s="52">
        <v>29013.239999999998</v>
      </c>
      <c r="P12" s="52">
        <v>37832.920000000006</v>
      </c>
      <c r="Q12" s="52">
        <v>36404.86</v>
      </c>
      <c r="R12" s="109">
        <v>35127.08</v>
      </c>
      <c r="S12" s="109">
        <v>27522.31</v>
      </c>
      <c r="T12" s="110">
        <v>27943.79</v>
      </c>
      <c r="U12" s="51">
        <f t="shared" ref="U12:U17" si="0">SUM(I12:T12)</f>
        <v>400655.26999999996</v>
      </c>
    </row>
    <row r="13" spans="1:21" s="1" customFormat="1" ht="87" customHeight="1" x14ac:dyDescent="0.25">
      <c r="A13" s="25"/>
      <c r="B13" s="48" t="s">
        <v>86</v>
      </c>
      <c r="C13" s="170"/>
      <c r="D13" s="149"/>
      <c r="E13" s="149"/>
      <c r="F13" s="48" t="s">
        <v>87</v>
      </c>
      <c r="G13" s="45">
        <v>30000</v>
      </c>
      <c r="H13" s="25" t="s">
        <v>85</v>
      </c>
      <c r="I13" s="116">
        <v>1056.75</v>
      </c>
      <c r="J13" s="117">
        <v>436.45</v>
      </c>
      <c r="K13" s="117">
        <v>190.64</v>
      </c>
      <c r="L13" s="111">
        <v>499.94999999999993</v>
      </c>
      <c r="M13" s="111">
        <v>290.32</v>
      </c>
      <c r="N13" s="111">
        <v>655.51</v>
      </c>
      <c r="O13" s="131">
        <v>277.27999999999997</v>
      </c>
      <c r="P13" s="131">
        <v>46.5</v>
      </c>
      <c r="Q13" s="130">
        <v>22.12</v>
      </c>
      <c r="R13" s="109">
        <v>62.98</v>
      </c>
      <c r="S13" s="109">
        <v>73.41</v>
      </c>
      <c r="T13" s="110">
        <v>0</v>
      </c>
      <c r="U13" s="51">
        <f t="shared" si="0"/>
        <v>3611.9099999999994</v>
      </c>
    </row>
    <row r="14" spans="1:21" s="1" customFormat="1" ht="46.5" customHeight="1" x14ac:dyDescent="0.25">
      <c r="A14" s="25"/>
      <c r="B14" s="25"/>
      <c r="C14" s="170"/>
      <c r="D14" s="149"/>
      <c r="E14" s="149"/>
      <c r="F14" s="48" t="s">
        <v>88</v>
      </c>
      <c r="G14" s="46">
        <v>32</v>
      </c>
      <c r="H14" s="25" t="s">
        <v>89</v>
      </c>
      <c r="I14" s="118">
        <v>0</v>
      </c>
      <c r="J14" s="111">
        <v>0</v>
      </c>
      <c r="K14" s="111">
        <v>0</v>
      </c>
      <c r="L14" s="111">
        <v>2</v>
      </c>
      <c r="M14" s="111">
        <v>2</v>
      </c>
      <c r="N14" s="111">
        <v>2</v>
      </c>
      <c r="O14" s="131">
        <v>0</v>
      </c>
      <c r="P14" s="131">
        <v>0</v>
      </c>
      <c r="Q14" s="130">
        <v>0</v>
      </c>
      <c r="R14" s="109">
        <v>0</v>
      </c>
      <c r="S14" s="109">
        <v>0</v>
      </c>
      <c r="T14" s="110">
        <v>0</v>
      </c>
      <c r="U14" s="62">
        <f t="shared" si="0"/>
        <v>6</v>
      </c>
    </row>
    <row r="15" spans="1:21" s="1" customFormat="1" ht="99.75" customHeight="1" x14ac:dyDescent="0.25">
      <c r="A15" s="25"/>
      <c r="B15" s="48" t="s">
        <v>90</v>
      </c>
      <c r="C15" s="171">
        <v>15227</v>
      </c>
      <c r="D15" s="149" t="s">
        <v>91</v>
      </c>
      <c r="E15" s="149" t="s">
        <v>83</v>
      </c>
      <c r="F15" s="48" t="s">
        <v>92</v>
      </c>
      <c r="G15" s="45">
        <v>22717.266039999999</v>
      </c>
      <c r="H15" s="107" t="s">
        <v>85</v>
      </c>
      <c r="I15" s="118">
        <v>1739.6279999999999</v>
      </c>
      <c r="J15" s="111">
        <v>1815.384</v>
      </c>
      <c r="K15" s="111">
        <v>652.35559999999998</v>
      </c>
      <c r="L15" s="111">
        <v>0</v>
      </c>
      <c r="M15" s="111">
        <v>0</v>
      </c>
      <c r="N15" s="111">
        <v>4775.3</v>
      </c>
      <c r="O15" s="131">
        <v>0</v>
      </c>
      <c r="P15" s="131">
        <v>0</v>
      </c>
      <c r="Q15" s="130">
        <v>0</v>
      </c>
      <c r="R15" s="109">
        <v>0</v>
      </c>
      <c r="S15" s="109">
        <v>6921.66</v>
      </c>
      <c r="T15" s="110">
        <v>0</v>
      </c>
      <c r="U15" s="51">
        <f t="shared" si="0"/>
        <v>15904.327600000001</v>
      </c>
    </row>
    <row r="16" spans="1:21" ht="89.25" x14ac:dyDescent="0.25">
      <c r="A16" s="59"/>
      <c r="B16" s="48" t="s">
        <v>93</v>
      </c>
      <c r="C16" s="171"/>
      <c r="D16" s="149"/>
      <c r="E16" s="149"/>
      <c r="F16" s="48" t="s">
        <v>94</v>
      </c>
      <c r="G16" s="45">
        <v>9735.971160000001</v>
      </c>
      <c r="H16" s="107" t="s">
        <v>85</v>
      </c>
      <c r="I16" s="118">
        <f>(468.37+15.14)</f>
        <v>483.51</v>
      </c>
      <c r="J16" s="111">
        <f>(341.65+28.84)</f>
        <v>370.48999999999995</v>
      </c>
      <c r="K16" s="111">
        <f>(363.84+17.63)</f>
        <v>381.46999999999997</v>
      </c>
      <c r="L16" s="111">
        <v>200.87400000000002</v>
      </c>
      <c r="M16" s="111">
        <v>280.04199999999997</v>
      </c>
      <c r="N16" s="111">
        <v>332.892</v>
      </c>
      <c r="O16" s="131">
        <v>58.028000000000006</v>
      </c>
      <c r="P16" s="131">
        <v>160.74600000000001</v>
      </c>
      <c r="Q16" s="130">
        <v>734.38</v>
      </c>
      <c r="R16" s="109">
        <v>223.41</v>
      </c>
      <c r="S16" s="109">
        <v>306.57799999999997</v>
      </c>
      <c r="T16" s="110">
        <v>429.358</v>
      </c>
      <c r="U16" s="51">
        <f t="shared" si="0"/>
        <v>3961.7779999999998</v>
      </c>
    </row>
    <row r="17" spans="1:21" ht="140.25" x14ac:dyDescent="0.25">
      <c r="A17" s="59"/>
      <c r="B17" s="48"/>
      <c r="C17" s="171"/>
      <c r="D17" s="149"/>
      <c r="E17" s="149"/>
      <c r="F17" s="48" t="s">
        <v>95</v>
      </c>
      <c r="G17" s="45">
        <v>1375</v>
      </c>
      <c r="H17" s="107" t="s">
        <v>89</v>
      </c>
      <c r="I17" s="119">
        <f>82+2</f>
        <v>84</v>
      </c>
      <c r="J17" s="112">
        <f>52+3</f>
        <v>55</v>
      </c>
      <c r="K17" s="112">
        <f>40+2</f>
        <v>42</v>
      </c>
      <c r="L17" s="112">
        <v>0</v>
      </c>
      <c r="M17" s="112">
        <v>49</v>
      </c>
      <c r="N17" s="112">
        <v>84</v>
      </c>
      <c r="O17" s="90">
        <v>27</v>
      </c>
      <c r="P17" s="131">
        <v>38</v>
      </c>
      <c r="Q17" s="130">
        <v>143</v>
      </c>
      <c r="R17" s="109">
        <v>10</v>
      </c>
      <c r="S17" s="109">
        <v>46</v>
      </c>
      <c r="T17" s="110">
        <v>139</v>
      </c>
      <c r="U17" s="51">
        <f t="shared" si="0"/>
        <v>717</v>
      </c>
    </row>
    <row r="18" spans="1:21" ht="306" x14ac:dyDescent="0.25">
      <c r="A18" s="59"/>
      <c r="B18" s="47" t="s">
        <v>90</v>
      </c>
      <c r="C18" s="170">
        <v>15183</v>
      </c>
      <c r="D18" s="149" t="s">
        <v>96</v>
      </c>
      <c r="E18" s="149" t="s">
        <v>83</v>
      </c>
      <c r="F18" s="48" t="s">
        <v>97</v>
      </c>
      <c r="G18" s="46">
        <v>58</v>
      </c>
      <c r="H18" s="25" t="s">
        <v>98</v>
      </c>
      <c r="I18" s="120">
        <v>0.37</v>
      </c>
      <c r="J18" s="113">
        <v>0</v>
      </c>
      <c r="K18" s="113">
        <v>7.0000000000000007E-2</v>
      </c>
      <c r="L18" s="113">
        <v>1.1398699999999999</v>
      </c>
      <c r="M18" s="113">
        <v>1.1102400000000001</v>
      </c>
      <c r="N18" s="114">
        <v>1.5486</v>
      </c>
      <c r="O18" s="130">
        <v>1.45526</v>
      </c>
      <c r="P18" s="131">
        <v>0.72439999999999993</v>
      </c>
      <c r="Q18" s="130">
        <v>1.0126900000000001</v>
      </c>
      <c r="R18" s="109">
        <v>1.1499999999999999</v>
      </c>
      <c r="S18" s="109">
        <v>0</v>
      </c>
      <c r="T18" s="110">
        <v>4.38</v>
      </c>
      <c r="U18" s="63">
        <f t="shared" ref="U18:U24" si="1">SUM(I18:T18)</f>
        <v>12.96106</v>
      </c>
    </row>
    <row r="19" spans="1:21" ht="25.5" x14ac:dyDescent="0.25">
      <c r="A19" s="59"/>
      <c r="B19" s="149" t="s">
        <v>99</v>
      </c>
      <c r="C19" s="170"/>
      <c r="D19" s="149"/>
      <c r="E19" s="149"/>
      <c r="F19" s="48" t="s">
        <v>100</v>
      </c>
      <c r="G19" s="46">
        <v>5</v>
      </c>
      <c r="H19" s="25" t="s">
        <v>98</v>
      </c>
      <c r="I19" s="120">
        <v>0</v>
      </c>
      <c r="J19" s="113">
        <v>0</v>
      </c>
      <c r="K19" s="113">
        <v>0</v>
      </c>
      <c r="L19" s="113">
        <v>0</v>
      </c>
      <c r="M19" s="113">
        <v>0</v>
      </c>
      <c r="N19" s="114">
        <v>0</v>
      </c>
      <c r="O19" s="130">
        <v>0</v>
      </c>
      <c r="P19" s="131">
        <v>0</v>
      </c>
      <c r="Q19" s="130">
        <v>0</v>
      </c>
      <c r="R19" s="109">
        <v>0</v>
      </c>
      <c r="S19" s="109">
        <v>0</v>
      </c>
      <c r="T19" s="110">
        <v>0</v>
      </c>
      <c r="U19" s="63">
        <f t="shared" si="1"/>
        <v>0</v>
      </c>
    </row>
    <row r="20" spans="1:21" ht="25.5" x14ac:dyDescent="0.25">
      <c r="A20" s="59"/>
      <c r="B20" s="149"/>
      <c r="C20" s="170"/>
      <c r="D20" s="149"/>
      <c r="E20" s="149"/>
      <c r="F20" s="48" t="s">
        <v>101</v>
      </c>
      <c r="G20" s="46">
        <v>9.4</v>
      </c>
      <c r="H20" s="25" t="s">
        <v>98</v>
      </c>
      <c r="I20" s="120">
        <v>0</v>
      </c>
      <c r="J20" s="113">
        <v>0</v>
      </c>
      <c r="K20" s="113">
        <v>0</v>
      </c>
      <c r="L20" s="113">
        <v>0</v>
      </c>
      <c r="M20" s="113">
        <v>0</v>
      </c>
      <c r="N20" s="114">
        <v>0</v>
      </c>
      <c r="O20" s="130">
        <v>0</v>
      </c>
      <c r="P20" s="131">
        <v>0</v>
      </c>
      <c r="Q20" s="130">
        <v>0</v>
      </c>
      <c r="R20" s="109">
        <v>0</v>
      </c>
      <c r="S20" s="109">
        <v>0.13</v>
      </c>
      <c r="T20" s="110">
        <v>0</v>
      </c>
      <c r="U20" s="63">
        <f t="shared" si="1"/>
        <v>0.13</v>
      </c>
    </row>
    <row r="21" spans="1:21" ht="38.25" x14ac:dyDescent="0.25">
      <c r="A21" s="59"/>
      <c r="B21" s="149"/>
      <c r="C21" s="170"/>
      <c r="D21" s="149"/>
      <c r="E21" s="149"/>
      <c r="F21" s="48" t="s">
        <v>102</v>
      </c>
      <c r="G21" s="46">
        <v>13.25</v>
      </c>
      <c r="H21" s="25" t="s">
        <v>98</v>
      </c>
      <c r="I21" s="120">
        <v>0</v>
      </c>
      <c r="J21" s="113">
        <v>0.7</v>
      </c>
      <c r="K21" s="113">
        <v>0</v>
      </c>
      <c r="L21" s="113">
        <v>0.12622</v>
      </c>
      <c r="M21" s="113">
        <v>0.19764999999999999</v>
      </c>
      <c r="N21" s="114">
        <v>0</v>
      </c>
      <c r="O21" s="130">
        <v>0.27</v>
      </c>
      <c r="P21" s="131">
        <v>4.6521499999999998</v>
      </c>
      <c r="Q21" s="130">
        <v>0</v>
      </c>
      <c r="R21" s="109">
        <v>0.36</v>
      </c>
      <c r="S21" s="109">
        <v>1.0900000000000001</v>
      </c>
      <c r="T21" s="110">
        <v>4.25</v>
      </c>
      <c r="U21" s="63">
        <f t="shared" si="1"/>
        <v>11.64602</v>
      </c>
    </row>
    <row r="22" spans="1:21" ht="213.75" x14ac:dyDescent="0.25">
      <c r="A22" s="59"/>
      <c r="B22" s="60" t="s">
        <v>90</v>
      </c>
      <c r="C22" s="170">
        <v>15181</v>
      </c>
      <c r="D22" s="149" t="s">
        <v>103</v>
      </c>
      <c r="E22" s="149" t="s">
        <v>83</v>
      </c>
      <c r="F22" s="48" t="s">
        <v>104</v>
      </c>
      <c r="G22" s="46">
        <v>1.1000000000000001</v>
      </c>
      <c r="H22" s="25" t="s">
        <v>98</v>
      </c>
      <c r="I22" s="120">
        <v>0</v>
      </c>
      <c r="J22" s="113">
        <v>7.9</v>
      </c>
      <c r="K22" s="113">
        <v>3.5</v>
      </c>
      <c r="L22" s="113">
        <v>0</v>
      </c>
      <c r="M22" s="113">
        <v>0</v>
      </c>
      <c r="N22" s="114">
        <v>0</v>
      </c>
      <c r="O22" s="130">
        <v>0</v>
      </c>
      <c r="P22" s="131">
        <v>0</v>
      </c>
      <c r="Q22" s="130">
        <v>0</v>
      </c>
      <c r="R22" s="109">
        <v>0</v>
      </c>
      <c r="S22" s="109">
        <v>0</v>
      </c>
      <c r="T22" s="110">
        <v>0</v>
      </c>
      <c r="U22" s="63">
        <f t="shared" si="1"/>
        <v>11.4</v>
      </c>
    </row>
    <row r="23" spans="1:21" ht="78.75" x14ac:dyDescent="0.25">
      <c r="A23" s="59"/>
      <c r="B23" s="60" t="s">
        <v>99</v>
      </c>
      <c r="C23" s="170"/>
      <c r="D23" s="149"/>
      <c r="E23" s="149"/>
      <c r="F23" s="48" t="s">
        <v>105</v>
      </c>
      <c r="G23" s="46">
        <v>36.67</v>
      </c>
      <c r="H23" s="25" t="s">
        <v>98</v>
      </c>
      <c r="I23" s="120">
        <f>1.04</f>
        <v>1.04</v>
      </c>
      <c r="J23" s="113">
        <v>3.37</v>
      </c>
      <c r="K23" s="113">
        <v>1.18</v>
      </c>
      <c r="L23" s="113">
        <v>0.2777</v>
      </c>
      <c r="M23" s="113">
        <v>1.0477000000000001</v>
      </c>
      <c r="N23" s="114">
        <v>0.82310000000000005</v>
      </c>
      <c r="O23" s="130">
        <v>2.34</v>
      </c>
      <c r="P23" s="131">
        <v>4.0999999999999996</v>
      </c>
      <c r="Q23" s="130">
        <v>4.4000000000000004</v>
      </c>
      <c r="R23" s="109">
        <v>1.67</v>
      </c>
      <c r="S23" s="109">
        <v>3.69</v>
      </c>
      <c r="T23" s="110">
        <v>7.85</v>
      </c>
      <c r="U23" s="63">
        <f t="shared" si="1"/>
        <v>31.788499999999999</v>
      </c>
    </row>
    <row r="24" spans="1:21" x14ac:dyDescent="0.25">
      <c r="A24" s="59"/>
      <c r="B24" s="25"/>
      <c r="C24" s="61"/>
      <c r="D24" s="25"/>
      <c r="E24" s="25"/>
      <c r="F24" s="25"/>
      <c r="G24" s="25"/>
      <c r="H24" s="25"/>
      <c r="I24" s="110"/>
      <c r="J24" s="109"/>
      <c r="K24" s="109"/>
      <c r="L24" s="109"/>
      <c r="M24" s="109"/>
      <c r="N24" s="108"/>
      <c r="O24" s="108"/>
      <c r="P24" s="108"/>
      <c r="Q24" s="109"/>
      <c r="R24" s="109"/>
      <c r="S24" s="109"/>
      <c r="T24" s="110"/>
      <c r="U24" s="63">
        <f t="shared" si="1"/>
        <v>0</v>
      </c>
    </row>
  </sheetData>
  <mergeCells count="22">
    <mergeCell ref="B19:B21"/>
    <mergeCell ref="C22:C23"/>
    <mergeCell ref="D22:D23"/>
    <mergeCell ref="E22:E23"/>
    <mergeCell ref="C8:D8"/>
    <mergeCell ref="C15:C17"/>
    <mergeCell ref="D15:D17"/>
    <mergeCell ref="E15:E17"/>
    <mergeCell ref="C18:C21"/>
    <mergeCell ref="D18:D21"/>
    <mergeCell ref="E18:E21"/>
    <mergeCell ref="B10:H10"/>
    <mergeCell ref="B1:P1"/>
    <mergeCell ref="B2:P2"/>
    <mergeCell ref="B3:P3"/>
    <mergeCell ref="B6:E6"/>
    <mergeCell ref="C7:D7"/>
    <mergeCell ref="I10:T10"/>
    <mergeCell ref="U10:U11"/>
    <mergeCell ref="C12:C14"/>
    <mergeCell ref="D12:D14"/>
    <mergeCell ref="E12:E14"/>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5"/>
  <sheetViews>
    <sheetView topLeftCell="A13" zoomScale="73" zoomScaleNormal="73" workbookViewId="0">
      <selection activeCell="L13" sqref="L13"/>
    </sheetView>
  </sheetViews>
  <sheetFormatPr baseColWidth="10" defaultRowHeight="15" x14ac:dyDescent="0.25"/>
  <cols>
    <col min="1" max="1" width="16.85546875" customWidth="1"/>
    <col min="4" max="4" width="22" customWidth="1"/>
    <col min="20" max="20" width="17.7109375" customWidth="1"/>
  </cols>
  <sheetData>
    <row r="2" spans="1:20" s="1" customFormat="1" ht="26.25" x14ac:dyDescent="0.25">
      <c r="A2" s="140" t="s">
        <v>27</v>
      </c>
      <c r="B2" s="140"/>
      <c r="C2" s="140"/>
      <c r="D2" s="140"/>
      <c r="E2" s="140"/>
      <c r="F2" s="140"/>
      <c r="G2" s="140"/>
      <c r="H2" s="140"/>
      <c r="I2" s="140"/>
      <c r="J2" s="140"/>
      <c r="K2" s="140"/>
      <c r="L2" s="140"/>
      <c r="M2" s="140"/>
      <c r="N2" s="140"/>
      <c r="O2" s="140"/>
    </row>
    <row r="3" spans="1:20" s="1" customFormat="1" ht="26.25" x14ac:dyDescent="0.25">
      <c r="A3" s="140" t="s">
        <v>0</v>
      </c>
      <c r="B3" s="140"/>
      <c r="C3" s="140"/>
      <c r="D3" s="140"/>
      <c r="E3" s="140"/>
      <c r="F3" s="140"/>
      <c r="G3" s="140"/>
      <c r="H3" s="140"/>
      <c r="I3" s="140"/>
      <c r="J3" s="140"/>
      <c r="K3" s="140"/>
      <c r="L3" s="140"/>
      <c r="M3" s="140"/>
      <c r="N3" s="140"/>
      <c r="O3" s="140"/>
      <c r="P3" s="2"/>
    </row>
    <row r="4" spans="1:20" s="1" customFormat="1" ht="26.25" x14ac:dyDescent="0.25">
      <c r="A4" s="140" t="s">
        <v>1</v>
      </c>
      <c r="B4" s="140"/>
      <c r="C4" s="140"/>
      <c r="D4" s="140"/>
      <c r="E4" s="140"/>
      <c r="F4" s="140"/>
      <c r="G4" s="140"/>
      <c r="H4" s="140"/>
      <c r="I4" s="140"/>
      <c r="J4" s="140"/>
      <c r="K4" s="140"/>
      <c r="L4" s="140"/>
      <c r="M4" s="140"/>
      <c r="N4" s="140"/>
      <c r="O4" s="140"/>
      <c r="P4" s="2"/>
    </row>
    <row r="5" spans="1:20" s="1" customFormat="1" ht="18.75" x14ac:dyDescent="0.25">
      <c r="A5" s="2"/>
      <c r="B5" s="2"/>
      <c r="C5" s="2"/>
      <c r="D5" s="2"/>
      <c r="E5" s="2"/>
      <c r="F5" s="2"/>
      <c r="G5" s="2"/>
      <c r="H5" s="2"/>
      <c r="I5" s="2"/>
      <c r="J5" s="2"/>
      <c r="K5" s="2"/>
      <c r="L5" s="2"/>
      <c r="M5" s="2"/>
      <c r="N5" s="2"/>
      <c r="O5" s="2"/>
      <c r="P5" s="2"/>
    </row>
    <row r="6" spans="1:20" s="1" customFormat="1" ht="15.75" thickBot="1" x14ac:dyDescent="0.3"/>
    <row r="7" spans="1:20" s="1" customFormat="1" x14ac:dyDescent="0.25">
      <c r="A7" s="141" t="s">
        <v>2</v>
      </c>
      <c r="B7" s="142"/>
      <c r="C7" s="143"/>
      <c r="D7" s="144"/>
      <c r="E7" s="3"/>
    </row>
    <row r="8" spans="1:20" s="1" customFormat="1" ht="45" x14ac:dyDescent="0.25">
      <c r="A8" s="4" t="s">
        <v>3</v>
      </c>
      <c r="B8" s="145" t="s">
        <v>4</v>
      </c>
      <c r="C8" s="146"/>
      <c r="D8" s="5" t="s">
        <v>5</v>
      </c>
      <c r="E8" s="3"/>
      <c r="F8" s="26"/>
    </row>
    <row r="9" spans="1:20" s="1" customFormat="1" ht="88.5" customHeight="1" thickBot="1" x14ac:dyDescent="0.3">
      <c r="A9" s="28" t="s">
        <v>28</v>
      </c>
      <c r="B9" s="172" t="s">
        <v>29</v>
      </c>
      <c r="C9" s="173"/>
      <c r="D9" s="29" t="s">
        <v>109</v>
      </c>
      <c r="E9" s="8"/>
    </row>
    <row r="10" spans="1:20" s="1" customFormat="1" ht="15.75" thickBot="1" x14ac:dyDescent="0.3">
      <c r="A10" s="8"/>
      <c r="B10" s="8"/>
      <c r="C10" s="8"/>
      <c r="D10" s="8"/>
      <c r="E10" s="8"/>
    </row>
    <row r="11" spans="1:20" s="1" customFormat="1" ht="27" thickBot="1" x14ac:dyDescent="0.3">
      <c r="A11" s="132" t="s">
        <v>6</v>
      </c>
      <c r="B11" s="133"/>
      <c r="C11" s="133"/>
      <c r="D11" s="133"/>
      <c r="E11" s="133"/>
      <c r="F11" s="133"/>
      <c r="G11" s="134"/>
      <c r="H11" s="135">
        <v>2022</v>
      </c>
      <c r="I11" s="136"/>
      <c r="J11" s="136"/>
      <c r="K11" s="136"/>
      <c r="L11" s="136"/>
      <c r="M11" s="136"/>
      <c r="N11" s="136"/>
      <c r="O11" s="136"/>
      <c r="P11" s="136"/>
      <c r="Q11" s="136"/>
      <c r="R11" s="136"/>
      <c r="S11" s="137"/>
      <c r="T11" s="138" t="s">
        <v>7</v>
      </c>
    </row>
    <row r="12" spans="1:20" s="1" customFormat="1" ht="64.5" thickBot="1" x14ac:dyDescent="0.3">
      <c r="A12" s="9" t="s">
        <v>8</v>
      </c>
      <c r="B12" s="10" t="s">
        <v>9</v>
      </c>
      <c r="C12" s="11" t="s">
        <v>10</v>
      </c>
      <c r="D12" s="11" t="s">
        <v>11</v>
      </c>
      <c r="E12" s="11" t="s">
        <v>12</v>
      </c>
      <c r="F12" s="11" t="s">
        <v>13</v>
      </c>
      <c r="G12" s="12" t="s">
        <v>14</v>
      </c>
      <c r="H12" s="14" t="s">
        <v>19</v>
      </c>
      <c r="I12" s="14" t="s">
        <v>20</v>
      </c>
      <c r="J12" s="14" t="s">
        <v>21</v>
      </c>
      <c r="K12" s="14" t="s">
        <v>22</v>
      </c>
      <c r="L12" s="14" t="s">
        <v>23</v>
      </c>
      <c r="M12" s="14" t="s">
        <v>24</v>
      </c>
      <c r="N12" s="14" t="s">
        <v>25</v>
      </c>
      <c r="O12" s="15" t="s">
        <v>26</v>
      </c>
      <c r="P12" s="13" t="s">
        <v>15</v>
      </c>
      <c r="Q12" s="14" t="s">
        <v>16</v>
      </c>
      <c r="R12" s="14" t="s">
        <v>17</v>
      </c>
      <c r="S12" s="14" t="s">
        <v>18</v>
      </c>
      <c r="T12" s="139"/>
    </row>
    <row r="13" spans="1:20" s="1" customFormat="1" ht="202.5" customHeight="1" x14ac:dyDescent="0.25">
      <c r="A13" s="30" t="s">
        <v>30</v>
      </c>
      <c r="B13" s="64">
        <v>13627</v>
      </c>
      <c r="C13" s="31" t="s">
        <v>31</v>
      </c>
      <c r="D13" s="31" t="s">
        <v>32</v>
      </c>
      <c r="E13" s="65" t="s">
        <v>33</v>
      </c>
      <c r="F13" s="66">
        <v>15000</v>
      </c>
      <c r="G13" s="67" t="s">
        <v>34</v>
      </c>
      <c r="H13" s="66">
        <v>2489</v>
      </c>
      <c r="I13" s="66">
        <v>5168</v>
      </c>
      <c r="J13" s="66">
        <v>2011</v>
      </c>
      <c r="K13" s="106">
        <v>1126</v>
      </c>
      <c r="L13" s="106">
        <v>1240</v>
      </c>
      <c r="M13" s="106">
        <v>1888</v>
      </c>
      <c r="N13" s="106">
        <v>1888</v>
      </c>
      <c r="O13" s="106">
        <v>1995</v>
      </c>
      <c r="P13" s="106">
        <v>3095</v>
      </c>
      <c r="Q13" s="68">
        <v>2864</v>
      </c>
      <c r="R13" s="68">
        <v>2043</v>
      </c>
      <c r="S13" s="69">
        <v>1277</v>
      </c>
      <c r="T13" s="21">
        <f t="shared" ref="T13:T14" si="0">SUM(H13:S13)</f>
        <v>27084</v>
      </c>
    </row>
    <row r="14" spans="1:20" s="1" customFormat="1" ht="236.25" customHeight="1" x14ac:dyDescent="0.25">
      <c r="A14" s="31" t="s">
        <v>75</v>
      </c>
      <c r="B14" s="49">
        <v>15525</v>
      </c>
      <c r="C14" s="31" t="s">
        <v>76</v>
      </c>
      <c r="D14" s="31" t="s">
        <v>77</v>
      </c>
      <c r="E14" s="65" t="s">
        <v>78</v>
      </c>
      <c r="F14" s="42">
        <v>1300</v>
      </c>
      <c r="G14" s="43" t="s">
        <v>79</v>
      </c>
      <c r="H14" s="44">
        <v>0</v>
      </c>
      <c r="I14" s="44">
        <v>95</v>
      </c>
      <c r="J14" s="44">
        <v>579</v>
      </c>
      <c r="K14" s="70">
        <v>320</v>
      </c>
      <c r="L14" s="70">
        <v>250</v>
      </c>
      <c r="M14" s="71">
        <v>155</v>
      </c>
      <c r="N14" s="70">
        <v>0</v>
      </c>
      <c r="O14" s="70">
        <v>197</v>
      </c>
      <c r="P14" s="70">
        <v>114</v>
      </c>
      <c r="Q14" s="70">
        <v>0</v>
      </c>
      <c r="R14" s="70">
        <v>84</v>
      </c>
      <c r="S14" s="72">
        <v>40</v>
      </c>
      <c r="T14" s="24">
        <f t="shared" si="0"/>
        <v>1834</v>
      </c>
    </row>
    <row r="15" spans="1:20" x14ac:dyDescent="0.25">
      <c r="O15" t="s">
        <v>157</v>
      </c>
    </row>
  </sheetData>
  <mergeCells count="9">
    <mergeCell ref="H11:S11"/>
    <mergeCell ref="A11:G11"/>
    <mergeCell ref="T11:T12"/>
    <mergeCell ref="A2:O2"/>
    <mergeCell ref="A3:O3"/>
    <mergeCell ref="A4:O4"/>
    <mergeCell ref="A7:D7"/>
    <mergeCell ref="B8:C8"/>
    <mergeCell ref="B9:C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Sec.Técnica</vt:lpstr>
      <vt:lpstr>Sub. Plan. y Org.</vt:lpstr>
      <vt:lpstr>Sub.Infraestructura </vt:lpstr>
      <vt:lpstr>Vías terrestres</vt:lpstr>
      <vt:lpstr>Dirección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Riestra Alonso Lorena</dc:creator>
  <cp:lastModifiedBy>Pool López Reyna Rosaura</cp:lastModifiedBy>
  <dcterms:created xsi:type="dcterms:W3CDTF">2022-02-03T15:57:28Z</dcterms:created>
  <dcterms:modified xsi:type="dcterms:W3CDTF">2023-01-19T19:24:12Z</dcterms:modified>
</cp:coreProperties>
</file>