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3"/>
  </bookViews>
  <sheets>
    <sheet name="CAE" sheetId="1" r:id="rId1"/>
    <sheet name="MICROMER" sheetId="2" r:id="rId2"/>
    <sheet name="Capacitacion Lab" sheetId="3" r:id="rId3"/>
    <sheet name="BOLSA DE TRABAJO" sheetId="4" r:id="rId4"/>
    <sheet name="CME" sheetId="5" r:id="rId5"/>
    <sheet name="VINCULACIÓN" sheetId="6" r:id="rId6"/>
    <sheet name="INFRA" sheetId="7" r:id="rId7"/>
    <sheet name="MERCA SDD" sheetId="8" r:id="rId8"/>
    <sheet name="Atención Turística SDD" sheetId="9" r:id="rId9"/>
  </sheets>
  <definedNames>
    <definedName name="_xlfn.AGGREGATE" hidden="1">#NAME?</definedName>
  </definedNames>
  <calcPr fullCalcOnLoad="1"/>
</workbook>
</file>

<file path=xl/comments2.xml><?xml version="1.0" encoding="utf-8"?>
<comments xmlns="http://schemas.openxmlformats.org/spreadsheetml/2006/main">
  <authors>
    <author>Baqueiro Gorocica Miriam Guadalupe</author>
  </authors>
  <commentList>
    <comment ref="G46" authorId="0">
      <text>
        <r>
          <rPr>
            <b/>
            <sz val="9"/>
            <rFont val="Tahoma"/>
            <family val="2"/>
          </rPr>
          <t>PROPOSITO:</t>
        </r>
        <r>
          <rPr>
            <sz val="9"/>
            <rFont val="Tahoma"/>
            <family val="2"/>
          </rPr>
          <t xml:space="preserve">
</t>
        </r>
      </text>
    </comment>
    <comment ref="G44" authorId="0">
      <text>
        <r>
          <rPr>
            <sz val="9"/>
            <rFont val="Tahoma"/>
            <family val="2"/>
          </rPr>
          <t xml:space="preserve">COMPONENTE
</t>
        </r>
      </text>
    </comment>
  </commentList>
</comments>
</file>

<file path=xl/sharedStrings.xml><?xml version="1.0" encoding="utf-8"?>
<sst xmlns="http://schemas.openxmlformats.org/spreadsheetml/2006/main" count="1925" uniqueCount="277">
  <si>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</si>
  <si>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</si>
  <si>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</si>
  <si>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</si>
  <si>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</si>
  <si>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</si>
  <si>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</si>
  <si>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</si>
  <si>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</si>
  <si>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</si>
  <si>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</si>
  <si>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</si>
  <si>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</si>
  <si>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</si>
  <si>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</si>
  <si>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</si>
  <si>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</si>
  <si>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</si>
  <si>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</si>
  <si>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</si>
  <si>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</si>
  <si>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</si>
  <si>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</si>
  <si>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</si>
  <si>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</si>
  <si>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</si>
  <si>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</si>
  <si>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</si>
  <si>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</si>
  <si>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Subdireccion de Desarrollo Económico</t>
  </si>
  <si>
    <t>Subdireccion de Turismo</t>
  </si>
  <si>
    <t>Mercadotencia y Difusión</t>
  </si>
  <si>
    <t>Promoción de la Oferta Turística Municipal en Mercados Estratégicos</t>
  </si>
  <si>
    <t>Imagen Turística de Mérida</t>
  </si>
  <si>
    <t>Posicionamiento  de la marca VISITMERIDAMX</t>
  </si>
  <si>
    <t>Numero de personas que usan el Hashtag</t>
  </si>
  <si>
    <t xml:space="preserve">Comunicación y Difusión Local Regional Nacional e Internacional de la Oferta de los Atractivos Turísticos del Municipio </t>
  </si>
  <si>
    <t>Administración de los medios digitales</t>
  </si>
  <si>
    <t>Número de interacciones de usuarios en redes sociales</t>
  </si>
  <si>
    <t>Mérida como Destino Turístico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</si>
  <si>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</si>
  <si>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</si>
  <si>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Registro de convocatoria y asistencia a los eventos </t>
  </si>
  <si>
    <t xml:space="preserve">Número de participantes en eventos </t>
  </si>
  <si>
    <t>Impulso de Segmentos Clave de Negocio en Mercados Estratégicos</t>
  </si>
  <si>
    <t>Número de Alianzas estratégicas</t>
  </si>
  <si>
    <t>Difundir información relevante del municipio de Mérida a los consumidores finales del sector turístico, mediante campañas de medios tradicionales y digitales.</t>
  </si>
  <si>
    <t>Atención Turística</t>
  </si>
  <si>
    <t>Desarrollo de nuevos productos turísticos.</t>
  </si>
  <si>
    <t>Atención y Servicios Turísticos</t>
  </si>
  <si>
    <t>Información turistica en módulos de información</t>
  </si>
  <si>
    <t>Visitas guiadas</t>
  </si>
  <si>
    <t>Viisitas guiadas</t>
  </si>
  <si>
    <t>Participación de los turistas en las visitas guiadas</t>
  </si>
  <si>
    <t>Turistas atendidos.</t>
  </si>
  <si>
    <t xml:space="preserve">Mejorar la actividad turística del Municipio de Mérida mediante estratégicas de promoción que beneficien a la oferta turística de Mérida y ciudadanía en general </t>
  </si>
  <si>
    <t>Brindar a los turistas una imagen de Mérida como destino turístico atractivo, cultural  y  vanguardista, ofreciendo nuevos productos turísticos y rutas urbanas, mediante la atención profesional y un servicio de excelencia.</t>
  </si>
  <si>
    <t>Turismo</t>
  </si>
  <si>
    <t>Infraestructura Turística</t>
  </si>
  <si>
    <t>BASE DE DATOS 2021</t>
  </si>
  <si>
    <t xml:space="preserve">META 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</si>
  <si>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</si>
  <si>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</si>
  <si>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</si>
  <si>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</si>
  <si>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</si>
  <si>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</si>
  <si>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</si>
  <si>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</si>
  <si>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 xml:space="preserve">Consolidación de los programas y eventos culturales tradicionales que organiza el Ayuntamiento de Mérida. </t>
  </si>
  <si>
    <t>Ferias y Eventos Turisticos del Municipio de Mérida.</t>
  </si>
  <si>
    <t>Lograr un beneficio económico para artesanas, artesanos y oferentes que participan en las ferias, expos y eventos, mediante el otorgamiento de espacios y creación de puntos de comercialización directa y lazos entre el sector artesanal para  el impulso económico.</t>
  </si>
  <si>
    <t>Administración del padrón de artesanas y  artesanos.</t>
  </si>
  <si>
    <t>Artesanas y Artesanos participantes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</si>
  <si>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</si>
  <si>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</si>
  <si>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</si>
  <si>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</si>
  <si>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</si>
  <si>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</si>
  <si>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</si>
  <si>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</si>
  <si>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</si>
  <si>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</si>
  <si>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</si>
  <si>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</si>
  <si>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Programas Permanentes de la Ciudad de Mérida </t>
  </si>
  <si>
    <t>Beneficiar a los artesanos de la Ciudad de Mérida que participan en los Programas Permanentes, mediante el otorgamiento de un espacio de comercialización directa, contribuyendo a mejorar la economía de los participantes.</t>
  </si>
  <si>
    <t>Administrar el padrón de oferentes de los Programas Permanentes.</t>
  </si>
  <si>
    <t>Promocion de la identidad cultural, barrial/urbana, desarrollando programas de rescate de tradiciones y costumbres en la Ciudad.</t>
  </si>
  <si>
    <t>Festival de la chicharra</t>
  </si>
  <si>
    <t>Preservar y rescatar la gastronomía, valores culturales y tradicionales de la zona sur dela Ciudad de Mérida, mediante la organización e implementación de un evento gastronómico en el barrio de Xcalachen.</t>
  </si>
  <si>
    <t xml:space="preserve">Acciones realizadas/Acciones operativas </t>
  </si>
  <si>
    <t>Gestionar las actividades de logistica y operatividad del festival de la chicharra</t>
  </si>
  <si>
    <t xml:space="preserve">Visitantes captados por publicidad/Visitantes encuestados </t>
  </si>
  <si>
    <t>Impulso a la recuperación, promoción y desarrollo de los valores de los pueblos originarios.</t>
  </si>
  <si>
    <t xml:space="preserve">PORCENTAJE DE VISITANTES </t>
  </si>
  <si>
    <t>Administrar el padron de chicharroneros de la Feria</t>
  </si>
  <si>
    <t>Numero de chicharroneras(os)participantes en la feria</t>
  </si>
  <si>
    <t xml:space="preserve">NUMERO DE CHICHARRONERAS(OS) </t>
  </si>
  <si>
    <t>Reestructuracion de la Feria Tunich para generar una oferta más atractiva al visitante local y foraneo</t>
  </si>
  <si>
    <t>Feria Artesanal Tunich</t>
  </si>
  <si>
    <t>Difundir la riqueza cultural, gastronómica y artesanal del Municipio de Mérida otrogando un área de comercialización que permita generar una derrama económica en beneficio de los productores artesanales y sus familias.</t>
  </si>
  <si>
    <t>Coordinacion de logistica para el cumplimiento y realizacion de la Feria Artesanal Tunich</t>
  </si>
  <si>
    <t xml:space="preserve">Administrar el padron de artesanos de la Feria Tunich </t>
  </si>
  <si>
    <t>Numero de artesanas (os) participantes en la feria</t>
  </si>
  <si>
    <t>Enriquecimiento de la oferta de espectaculos en la feria Tunich</t>
  </si>
  <si>
    <t xml:space="preserve">Proyeccion del alcance de esta feria a Estados o Paises que tambien tengan como principal actividad economica el trabajo en piedra </t>
  </si>
  <si>
    <t>NUMERO DE ARTESANAS(OS)</t>
  </si>
  <si>
    <t>∕</t>
  </si>
  <si>
    <t>Gestión de la publicidad</t>
  </si>
  <si>
    <t>NÚMERO DE PARTICIPANTES</t>
  </si>
  <si>
    <t xml:space="preserve"> </t>
  </si>
  <si>
    <t>Centro de Atención Empresarial</t>
  </si>
  <si>
    <t>IMPULSO DE SEGMENTOS CLAVE DE NEGOCIO EN MERCADOS ESTRATÉGICOS</t>
  </si>
  <si>
    <t>CENTRO DE ATENCIÓN EMPRESARIAL</t>
  </si>
  <si>
    <t>FACILITAR EL DESARROLLO ADMINISTRATIVO DE LAS EMPRESAS EN MERIDA, MEDIANTE LA PRESTACIÓN DE SERVICIOS DEL CENTRO DE ATENCIÓN EMPRESARIAL Y EL SISTEMA DE APERTURA RAPIDA DE EMPRESAS (SARE).</t>
  </si>
  <si>
    <t>LAS MIPYMES DE BAJO IMPACTO EN EL MUNICIPIO DE MÉRIDA, RECIBEN SERVICIOS PARA SU FORMALIZACIÓN.</t>
  </si>
  <si>
    <t>PORCENTAJE DE MIPYMES QUE SE FORMALIZAN. (MENSUAL)</t>
  </si>
  <si>
    <t>CAPACITACIÓN IMPARTIDA A LAS MIPYMES</t>
  </si>
  <si>
    <t>PORCENTAJE DE MIPYMES QUE CONCLUYEN LAS CAPACITACIONES PARA SU FORTALECIMIENTO. (SEMESTRAL)</t>
  </si>
  <si>
    <t>APERTURA DE NEGOCIOS REALIZADAS EN TRES DÍAS HÁBILES.</t>
  </si>
  <si>
    <t>PORCENTAJE DE NEGOCIOS APERTURADOS EN TRES DÍAS. (MENSUAL)</t>
  </si>
  <si>
    <t>ASESORIAS PROPORCIONADAS A LAS MIPYMES</t>
  </si>
  <si>
    <t>NUMERO DE PERSONAS QUE RECIBEN ASESORIAS PARA FORMALIZAR SU NEGOCIO. (MENSUAL)</t>
  </si>
  <si>
    <t>TOTAL PERSONAS ATENDIDAS</t>
  </si>
  <si>
    <t>ADMINISTRACIÓN DE LA BASE DE DATOS DE LAS MIPYMES INSCRITOS A LA CAPACITACIÓN.</t>
  </si>
  <si>
    <t>TOTAL MIPYMES CAPACITADAS</t>
  </si>
  <si>
    <t>DIFUSION DEL CAE Y DEL SARE  TRAVÉS DE REDES SOCIALES</t>
  </si>
  <si>
    <t>NUMERO DE PERSONAS ALCANZADAS A TRAVÉS DE LAS CAMPAÑAS REALIZADAS. (ANUAL)</t>
  </si>
  <si>
    <t>NÚMERO DE OPERACIONES REALIZADAS EN LOS CENTROS DE ATENCION EMPRESARIAL (CAE) (MENSUAL)</t>
  </si>
  <si>
    <t>NÚMERO DE EMPLEOS GENERADOS DE LAS APERTURAS REALIZADAS. (MENSUAL)</t>
  </si>
  <si>
    <t>INVERSIÓN REALIZADA POR LAS EMPRESAS APERTURADAS. (MENSUAL)</t>
  </si>
  <si>
    <t>Alianzas estratrégicas con prestadores de servicios turísticos</t>
  </si>
  <si>
    <t>DESARROLLO ECONÓMICO Y TURISMO</t>
  </si>
  <si>
    <t>TURISMO</t>
  </si>
  <si>
    <t>VINCULACIÓN</t>
  </si>
  <si>
    <t xml:space="preserve">Capacitación dirigida a los prestadores de servicios turísticos.Privilegiando el uso de herramientas tecnológicas, para la implementación de las modalidades virtuales. Fomento entre los habitantes del municipio a desarrollar una cultura de servicio y atención. </t>
  </si>
  <si>
    <t>Turismo de Excelencia</t>
  </si>
  <si>
    <t>APOYAR EN LA MEJORA DE LA CALIDAD EN EL SERVICIO OFRECIDO POR PRESTADORES DE SERVICIOS TURÍSTICOS, MEDIANTE
HERRAMIENTAS DE CAPACITACIÓN EN MODALIDAD VIRTUAL Y PRESENCIAL PARA SATISFACER LAS NECESIDADES DE LOS
TURISTAS.</t>
  </si>
  <si>
    <t xml:space="preserve">PARTICIPACIÓN DE TRABAJADORES/EMPLEADOS DEL SECTOR TURÍSTICO EN LOS CURSOS DE CAPACITACIÓN.  </t>
  </si>
  <si>
    <t>PERSONAS CAPACITADAS</t>
  </si>
  <si>
    <t>Edad</t>
  </si>
  <si>
    <t>TOTAL PERSONAS CAPACITADAS</t>
  </si>
  <si>
    <t>Procedencia</t>
  </si>
  <si>
    <t>Características</t>
  </si>
  <si>
    <t>GESTIÓN DE CURSOS DE CAPACITACIÓN</t>
  </si>
  <si>
    <t>CURSOS DE CAPACITACIÓN TURÍSTICA</t>
  </si>
  <si>
    <t>NÚMERO DE CURSOS
ORGANIZADOS.</t>
  </si>
  <si>
    <t xml:space="preserve">Análisis de la conveniencia de nuevos hermanamientos con ciudades afines en términos económicos, culturales y gastronómicos. Vinculación y difusión de accioens que fomenten basura cero al sector turístico. Vinculaición con consulados a fin de generar alianzas estratégicas para el desarrollo económico y turístico. </t>
  </si>
  <si>
    <t>Alianzas Estrategicas</t>
  </si>
  <si>
    <t>FORTALECER RELACIONES  CON EL SECTOR EMPRESARIAL TURÍSTICO, SOCIEDAD CIVIL E INSTANCIAS DE GOBIERNO, MEDIANTE ESTRATEGÍAS DE VINCULACIÓN EN MODALIDAD VIRTUAL Y PRESENCIAL PARA IMPULSAR  LA COLABORACIÓN MUTUA.</t>
  </si>
  <si>
    <t>CONSOLIDACIÓN DE VINCULACIONES ENTRE EL SECTOR TURÍSTICO, EMPRESARIAL Y LA  SOCIEDAD EN GENERAL.</t>
  </si>
  <si>
    <t>VINCULACIONES REALIZADAS</t>
  </si>
  <si>
    <t>Desarrollo Económico</t>
  </si>
  <si>
    <t>Capacitación Laboral</t>
  </si>
  <si>
    <t>COLABORACIÓN CON INSTITUCIONES EDUCATIVAS PÚBLICAS Y PRIVADAS PARA GENERAR Y OFRECER UN PORTAFOLIO DE CURSOS DE CAPACITACIÓN LABORAL Y DE OFICIOS</t>
  </si>
  <si>
    <t>CURSOS DE CAPACITACIÓN DE OFICIOS PARA EL EMPLEO Y AUTOEMPLEO</t>
  </si>
  <si>
    <t>PROPORCIONAR CAPACITACIÓN A LA CIUDADANÍA DEL MUNICIPIO DE MÉRIDA, A TRÁVES DE CURSOS DIRIGIDOS AL EMPLEO Y/O AUTOEMPLEO.</t>
  </si>
  <si>
    <t>PROPORCIONAR CURSOS DE CAPACITACIÓN A TRÁVES DE CONVENIOS DE COLABORACIÓN CON INSTITUCIONES, ORGANIZACIONES Y/O EMPRESAS</t>
  </si>
  <si>
    <t>NUMERO DE CURSOS IMPARTIDOS A TRAVÉS DE LOS CONVENIOS</t>
  </si>
  <si>
    <t>PROMOCIONAR LOS CURSOS DE CAPACITACIÓN EN MEDIOS DIGITALES Y TRADICIONALES PARA LA CAPTACIÓN DE CIUDADANAS Y CIUDADANOS INTERESADOS</t>
  </si>
  <si>
    <t>PORCENTAJE DEL ALUMNADO CAPTADO A TRAVÉS DE LA PROMOCIÓN EN MEDIOS DIGITALES Y TRADICIONALES</t>
  </si>
  <si>
    <t>PROPORCIONAR CURSOS DE CAPACITACIÓN A LA CIUDADANÍA PARA EMPLEARSE Y/O AUTOEMPLEARSE</t>
  </si>
  <si>
    <t>NÚMERO DE CURSOS IMPARTIDOS</t>
  </si>
  <si>
    <t>CURSOS PROPORCIONADOS AL ALUMNADO PARA EL EMPLEO Y/O AUTOEMPLEO CONCLUIDOS</t>
  </si>
  <si>
    <t>LOGRAR QUE LAS CIUDADANAS Y LOS CIUDADANOS SE EMPLEEN Y/O AUTOEMPLEEN MEDIANTE LA CAPACITACIÓN PROPORCIONADA</t>
  </si>
  <si>
    <t>PORCENTAJE DE ALUMNAS Y ALUMNOS CAPACITADOS QUE SE EMPLEARON Y/O AUTOEMPLEARON</t>
  </si>
  <si>
    <t>PROPORCIONAR ESPACIOS DE EXPOSICIÓN Y VENTA PARA LA CIUDADANÍA CAPACITADA</t>
  </si>
  <si>
    <t>PORCENTAJE DEL ALUMNADO BENEFICIADO CON LOS ESPACIOS DE EXPOSICIÓN Y VENTA</t>
  </si>
  <si>
    <t>GESTIONAR ESPACIOS DE EXPOSICIÓN Y VENTA PARA LA CIUDADANÍA EN CAPACITACIÓN</t>
  </si>
  <si>
    <t>NÚMERO DE EVENTOS GESTIONADOS</t>
  </si>
  <si>
    <t>CURSOS PROPORCIONADOS A LA CIUDADANÍA A TRÁVES DE HERRAMIENTAS VIRTUALES</t>
  </si>
  <si>
    <t>PROPORCIONAR CAPACITACIÓN PARA EL EMPLEO Y/O AUTOEMPLEO A LA CIUDADANÍA CON MODALIDAD EN LÍNEA Y PRESENCIAL</t>
  </si>
  <si>
    <t>Micromer</t>
  </si>
  <si>
    <t>IMPULSO A LA RECUPERACION ECONOMICA DERIVADA DE LA COTNGENCIA DEL COVID -19 , ASÍ COMO TAMBIEN PARA EL DESARROLLO Y COMPETITIVIDAD DE EMPRENDEDORES A TRAVEZ DEL FINANCIAMIENTO DEL FONDO MICROMER EMPRESARIAL, EN APOYO A LA MICRO, PEQUEÑA Y MEDIADA EMPRESA.</t>
  </si>
  <si>
    <t>MICROCRÉDITOS DE MÉRIDA (MICROMER)</t>
  </si>
  <si>
    <t>PERSONAS ATENDIDAS EN EL DEPARTAMENTO DE MICROMER</t>
  </si>
  <si>
    <t>PERSONAS ATENDIDAS</t>
  </si>
  <si>
    <t>RECEPCIÓN DE SOLICITUDES DE CRÉDITO</t>
  </si>
  <si>
    <t>TOTAL RECEPCIÓN DE SOLICITUDES DE CRÉDITO</t>
  </si>
  <si>
    <t>TOTAL SOLICITUDES DE CRÉDITOS AUTORIZADOS</t>
  </si>
  <si>
    <t>CRÉDITO ENTREGADOS A LAS MYPIMES</t>
  </si>
  <si>
    <t>Centro Municipal de Emprendedores</t>
  </si>
  <si>
    <t>1.DESARROLLO DE PROGRAMAS DE INTERCAMBIO AMPLIO CON CENTROS DE INVESTIGACIÓN, INSTITUCIONES ACADÉMICAS Y EMPRESAS TANTO LOCALES, NACIONALES COMO INTERNACIONALES.</t>
  </si>
  <si>
    <t>IMPULSAR EL CENTRO MUNICIPAL DE EMPRENDEDORES</t>
  </si>
  <si>
    <t>IMPULSAR EL DESARROLLO DE IDEAS DE NEGOCIO Y PROYECTOS DE EMPRENDIMIENTO EN LA MODALIDAD VIRTUAL O PRESENCIAL A TRAVÉS DE LOS SERVICIOS DE ASESORÍA INTEGRAL EN DESARROLLO DE NEGOCIOS, CAPACITACIÓN, VINCULACIÓN CON INSTITUCIONES PÚBLICAS Y PRIVADAS DEL SECTOR EMPRESARIAL.</t>
  </si>
  <si>
    <t>NÚMERO DE CONVENIOS REALIZADOS CON INSTITUCIONES PÚBLICAS O PRIVADAS</t>
  </si>
  <si>
    <t>NÚMERO DE CONVENIOS</t>
  </si>
  <si>
    <t>2.IMPLEMENTACIÓN DE PROGRAMAS DE CAPACITACIÓN ACORDES A LAS NECESIDADES DE LOS EMPRENDEDORES Y A LA NUEVA NORMALIDAD, PRIVILEGIANDO EL USO DE HERRAMIENTAS TECNOLÓGICAS, PARA LA IMPLEMENTACIÓN DE LAS MODALIDADES VIRTUALES.</t>
  </si>
  <si>
    <t>PARTICIPACIÓN DE EMPRENDEDORES EN LOS CURSOS DE CAPACITACIÓN INTEGRAL EN TEMAS ADMINISTRATIVOS</t>
  </si>
  <si>
    <t>TOTAL DE CAPACITADOS</t>
  </si>
  <si>
    <t>TOTAL CAPACITADOS</t>
  </si>
  <si>
    <t xml:space="preserve">NUMERO DE CURSOS DE CAPACITACIÓN IMPARTIDOS EN TEMAS ADMINISTRATIVOS </t>
  </si>
  <si>
    <t>NÚMERO DE CURSOS</t>
  </si>
  <si>
    <t>3.ESTÍMULO A MODELOS DE EMPRENDEDURISMO QUE PRIVILEGIEN LA SOSTENIBILIDAD Y LA RESPONSABILIDAD SOCIAL.</t>
  </si>
  <si>
    <t xml:space="preserve">NÚMERO DE CONVOCATORIAS PARA APOYAR A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</si>
  <si>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</si>
  <si>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</si>
  <si>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</si>
  <si>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4.INCREMENTO DE LA CAPACIDAD DE ATENCIÓN DEL CENTRO MUNICIPAL DE EMPRENDEDORES, PRIVILEGIANDO EL USO DE HERRAMIENTAS TECNOLÓGICAS.</t>
  </si>
  <si>
    <t>NÚMERO DE CIUDADANOS QUE SE ACERCAN A PEDIR INFORMES AL CENTRO MUNICIPAL DE EMPRENDEDORES.</t>
  </si>
  <si>
    <t>NÚMERO DE CIUDADANOS ATENDIDOS</t>
  </si>
  <si>
    <t xml:space="preserve">NÚMERO DE PROYECTOS DE EMPRENDIMIENTO APOYADOS 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</si>
  <si>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</si>
  <si>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</si>
  <si>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</si>
  <si>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1 A 11 AÑOS</t>
  </si>
  <si>
    <t>13 A 17 AÑOS</t>
  </si>
  <si>
    <t>19 A 29 AÑOS</t>
  </si>
  <si>
    <t>31 A 59 AÑOS</t>
  </si>
  <si>
    <t>61 AÑOS EN ADELANTE</t>
  </si>
  <si>
    <t>5.IMPULSO A LA COMPETITIVIDAD DE LAS MICRO, PEQUEÑAS Y MEDIANAS EMPRESAS (MIPYMES) DE MÉRIDA.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</si>
  <si>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</si>
  <si>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</si>
  <si>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</si>
  <si>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</si>
  <si>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DESARROLLO DE CONVOCATORIAS PARA LA FORMALIZACIÓN DE LOS NEGOCIOS</t>
  </si>
  <si>
    <t>NÚMERO DE EMPRENDEDORAS BENEFICIADAS DEL PROGRAMA FORTALECER PARA CRECER.</t>
  </si>
  <si>
    <t>EVENTOS REALIZADOS</t>
  </si>
  <si>
    <t>TOTAL DE PARTICIPANTES</t>
  </si>
  <si>
    <t xml:space="preserve">TOTAL DE VENTAS PERCIBIDAS POR LOS EMPRENDEDORES AL CIERRE DEL PROGRAMA </t>
  </si>
  <si>
    <t>TOTAL DE VENTAS ANUALES AL CIERRE DEL PROGRAMA</t>
  </si>
  <si>
    <t>TOTAL DE PROYECTOS FINALIZADOS/TOTAL DE PROYECTOS SELECCIONADOS</t>
  </si>
  <si>
    <t>6.FOMENTO A LA PARTICIPACIÓN Y EL DESARROLLO DE COMPETENCIAS DE MUJERES EMPRESARIAS CON EL PROGRAMA DE FORTALECER PARA CRECER.</t>
  </si>
  <si>
    <t>NÚMERO DE MUJERES BENEFICIADAS</t>
  </si>
  <si>
    <t>FORTALECIMIENTO A LA JORNADA DE EMPLEO DEL SECTOR TURÍSTICO</t>
  </si>
  <si>
    <t>VINCULACIÓN EMPRESARIAL Y BOLSA DE TRABAJO</t>
  </si>
  <si>
    <t xml:space="preserve">VINCULAR EN FORMA OPORTUNA Y EFICIENTE A LOS SOLICITANTES DE EMPLEO CON LAS OPORTUNIDADES LABORALES QUE SE GENERAN EN EL SECTOR EMPRESARIAL DEL MUNICIPIO DE MÉRIDA. </t>
  </si>
  <si>
    <t>FORTALECIMIENTO LA JORNADA DE EMPLEO DIRIGIDA AL SECTOR UNIVERSITARIO EN COORDINACIÓN CON LAS INSTITUCIONES ACADÉMICAS DE NIVEL MEDIO SUPERIOR.</t>
  </si>
  <si>
    <t xml:space="preserve">
Número de personas contratadas </t>
  </si>
  <si>
    <t>Número de solicitudes de empleo</t>
  </si>
  <si>
    <t xml:space="preserve">
Número de personas registraron en  geoportal </t>
  </si>
  <si>
    <t>Jornadas de empleo para ofertar oportunidades de trabajo</t>
  </si>
  <si>
    <t>NÚMERO DE PERSONAS CONTRATADAS</t>
  </si>
  <si>
    <t>Porcentaje de colocados en las jornadas de empleo</t>
  </si>
  <si>
    <t xml:space="preserve">Número de colocados en las jornadas de empleo virtuales </t>
  </si>
  <si>
    <t xml:space="preserve">Número de personas  se registraron  en las jornadas de empleo virtuales </t>
  </si>
  <si>
    <t>Empresas inscritas en la bolsa de trabajo</t>
  </si>
  <si>
    <t>Número de empresas inscritas en bolsa de trabajo</t>
  </si>
  <si>
    <t>Empresas activas en la bolsa de trabajo</t>
  </si>
  <si>
    <t>Número de empresas activas en bolsa de trabajo</t>
  </si>
  <si>
    <t xml:space="preserve">Vacantes ofertadas </t>
  </si>
  <si>
    <t>Número de vacantes ofertadas</t>
  </si>
  <si>
    <t>Vinculación Empresarial y Bolsa de trabajo</t>
  </si>
  <si>
    <t>NÚMERO DE PERSONAS QUE ASISTIERON</t>
  </si>
  <si>
    <t xml:space="preserve">NÚMERO DE PERSONAS REGISTRADAS </t>
  </si>
  <si>
    <t>PORCENTAJE DE COLOCADOS</t>
  </si>
  <si>
    <t xml:space="preserve">NÚMERO DE COLOCADOS EN JORNADAS </t>
  </si>
  <si>
    <t>N/A</t>
  </si>
  <si>
    <t>FORTALECER EL PROCESO OPERATIVO DE LAS EMPRESAS, MEDIANTE EL FINANCIAMIENTO PARA CONTRIBUIR AL CRECIMIENTO DE
LA ACTIVIDAD ECONÓMICA DEL MUNICIPIO</t>
  </si>
  <si>
    <t>CRÉDITO AUTORIZADOS A LAS MYPIMES</t>
  </si>
  <si>
    <t xml:space="preserve"> RECUPERACIÓN EN EL PROCESO DE LOS CRÉDITOS OTORGADOS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</si>
  <si>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</si>
  <si>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</si>
  <si>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</si>
  <si>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>CREDITOS ENTREGADOS /CREDITOS AUTORIZADOS</t>
  </si>
  <si>
    <t>POCENTAJE DE CRÉDITOS ENTREGADOS</t>
  </si>
  <si>
    <t>Total de actividades programadas/actividades realizadas</t>
  </si>
  <si>
    <t>NÚMERO DE VINCULACIONES REALIZADAS.</t>
  </si>
  <si>
    <t>Personas que asistieron a las jornadas o módulo móvil  de empleo</t>
  </si>
  <si>
    <t>Las personas desempleadas
consiguen una oportunidad de
empleo en las empresas registradas en la bolsa de trabajo</t>
  </si>
  <si>
    <t>Jornadas de empleo virtual  para ofertar oportunidades de trabajo (colocados)</t>
  </si>
  <si>
    <t>Jornadas de empleo virtual  para ofertar oportunidades de trabajo (registrados)</t>
  </si>
  <si>
    <t>Número de turistas atendidos en los módulos</t>
  </si>
  <si>
    <t xml:space="preserve">SOLICITUDES DE CREDITO </t>
  </si>
  <si>
    <t>SOLICTUDES DE CRÉDITO AUTORIZADAS</t>
  </si>
  <si>
    <t>PORCENTAJE DEL ALUMNADO QUE TERMINA LOS CURSOS DE CAPACITACIÓN</t>
  </si>
  <si>
    <t>PORCENTAJE DEL ALUMNADO QUE CONCLUYE LOS CURSOS</t>
  </si>
  <si>
    <t>PORCENTAJE DE ALUMNAS(OS) QUE SE EMPLEARON Y/O AUTOEMPLEARON</t>
  </si>
  <si>
    <t>PORCENTAJE DEL ALUMNADO BENEFICIADO</t>
  </si>
  <si>
    <t>NÚMERO DE CURSOS IMPARTIDOS CON VIDEOS</t>
  </si>
  <si>
    <t>PORCENTAJE DE CURSOS IMPARTIDOS CON MODALIDAD EN LÍNEA Y PRESENCIAL</t>
  </si>
  <si>
    <t xml:space="preserve">NUMERO DE MIPYMES CAPACITADAS. </t>
  </si>
  <si>
    <t>Número personas que asistieron a las jornadas o módulo móvil de empleo</t>
  </si>
  <si>
    <t>CARTERA VIGENTE(vencida)/EMPRESAS FINANCIADAS</t>
  </si>
  <si>
    <r>
      <t xml:space="preserve">POCENTAJE DE CARTERA </t>
    </r>
    <r>
      <rPr>
        <b/>
        <sz val="10"/>
        <color indexed="10"/>
        <rFont val="Barlow Light"/>
        <family val="0"/>
      </rPr>
      <t>VIGENTE</t>
    </r>
    <r>
      <rPr>
        <b/>
        <sz val="10"/>
        <color indexed="8"/>
        <rFont val="Barlow Light"/>
        <family val="0"/>
      </rPr>
      <t xml:space="preserve"> (Vencida)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</si>
</sst>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[$-80A]dddd\,\ d&quot; de &quot;mmmm&quot; de &quot;yyyy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0.0"/>
    <numFmt numFmtId="175" formatCode="&quot;$&quot;#,##0"/>
    <numFmt numFmtId="176" formatCode="0.000000000"/>
    <numFmt numFmtId="177" formatCode="0.00000000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80A]hh:mm:ss\ AM/PM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Barlow Light"/>
      <family val="0"/>
    </font>
    <font>
      <b/>
      <sz val="10"/>
      <color indexed="8"/>
      <name val="Barlow Light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name val="Calibri Light"/>
      <family val="2"/>
    </font>
    <font>
      <b/>
      <sz val="12"/>
      <color indexed="9"/>
      <name val="Calibri Light"/>
      <family val="2"/>
    </font>
    <font>
      <sz val="11"/>
      <name val="Calibri Light"/>
      <family val="2"/>
    </font>
    <font>
      <b/>
      <sz val="28"/>
      <color indexed="8"/>
      <name val="Calibri"/>
      <family val="2"/>
    </font>
    <font>
      <b/>
      <sz val="10"/>
      <name val="Calibri Light"/>
      <family val="2"/>
    </font>
    <font>
      <b/>
      <sz val="9"/>
      <color indexed="8"/>
      <name val="Barlow Light"/>
      <family val="3"/>
    </font>
    <font>
      <sz val="9"/>
      <color indexed="8"/>
      <name val="Barlow Light"/>
      <family val="3"/>
    </font>
    <font>
      <b/>
      <sz val="20"/>
      <color indexed="8"/>
      <name val="Calibri Light"/>
      <family val="2"/>
    </font>
    <font>
      <b/>
      <sz val="14"/>
      <color indexed="9"/>
      <name val="Barlow Light"/>
      <family val="0"/>
    </font>
    <font>
      <b/>
      <sz val="20"/>
      <color indexed="9"/>
      <name val="Calibri Light"/>
      <family val="2"/>
    </font>
    <font>
      <b/>
      <sz val="11"/>
      <color indexed="9"/>
      <name val="Calibri Light"/>
      <family val="2"/>
    </font>
    <font>
      <b/>
      <sz val="10"/>
      <color indexed="9"/>
      <name val="Barlow Light"/>
      <family val="0"/>
    </font>
    <font>
      <sz val="10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 Light"/>
      <family val="2"/>
    </font>
    <font>
      <b/>
      <sz val="12"/>
      <color theme="0"/>
      <name val="Calibri Light"/>
      <family val="2"/>
    </font>
    <font>
      <sz val="10"/>
      <color theme="1"/>
      <name val="Barlow Light"/>
      <family val="3"/>
    </font>
    <font>
      <b/>
      <sz val="10"/>
      <color theme="1"/>
      <name val="Barlow Light"/>
      <family val="3"/>
    </font>
    <font>
      <b/>
      <sz val="28"/>
      <color theme="1"/>
      <name val="Calibri"/>
      <family val="2"/>
    </font>
    <font>
      <b/>
      <sz val="9"/>
      <color theme="1"/>
      <name val="Barlow Light"/>
      <family val="3"/>
    </font>
    <font>
      <sz val="9"/>
      <color theme="1"/>
      <name val="Barlow Light"/>
      <family val="3"/>
    </font>
    <font>
      <b/>
      <sz val="20"/>
      <color theme="1"/>
      <name val="Calibri Light"/>
      <family val="2"/>
    </font>
    <font>
      <b/>
      <sz val="14"/>
      <color theme="0"/>
      <name val="Barlow Light"/>
      <family val="0"/>
    </font>
    <font>
      <b/>
      <sz val="20"/>
      <color theme="0"/>
      <name val="Calibri Light"/>
      <family val="2"/>
    </font>
    <font>
      <b/>
      <sz val="10"/>
      <color theme="0"/>
      <name val="Barlow Light"/>
      <family val="0"/>
    </font>
    <font>
      <b/>
      <sz val="11"/>
      <color theme="0"/>
      <name val="Calibri Light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thick"/>
      <top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26"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44" fontId="65" fillId="0" borderId="0" xfId="0" applyNumberFormat="1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3" fillId="0" borderId="21" xfId="51" applyNumberFormat="1" applyFont="1" applyBorder="1" applyAlignment="1">
      <alignment horizontal="center" vertical="center" wrapText="1"/>
    </xf>
    <xf numFmtId="0" fontId="63" fillId="0" borderId="2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3" fillId="33" borderId="21" xfId="0" applyNumberFormat="1" applyFont="1" applyFill="1" applyBorder="1" applyAlignment="1">
      <alignment horizontal="center" vertical="center" wrapText="1"/>
    </xf>
    <xf numFmtId="3" fontId="63" fillId="33" borderId="21" xfId="51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Alignment="1">
      <alignment horizontal="center" vertical="center" wrapText="1"/>
    </xf>
    <xf numFmtId="44" fontId="65" fillId="33" borderId="0" xfId="0" applyNumberFormat="1" applyFont="1" applyFill="1" applyAlignment="1">
      <alignment horizontal="center" vertical="center" wrapText="1"/>
    </xf>
    <xf numFmtId="1" fontId="31" fillId="33" borderId="21" xfId="51" applyNumberFormat="1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2" fontId="63" fillId="0" borderId="21" xfId="0" applyNumberFormat="1" applyFont="1" applyBorder="1" applyAlignment="1">
      <alignment horizontal="center" vertical="center" wrapText="1"/>
    </xf>
    <xf numFmtId="1" fontId="31" fillId="0" borderId="21" xfId="51" applyNumberFormat="1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2" fontId="63" fillId="33" borderId="21" xfId="0" applyNumberFormat="1" applyFont="1" applyFill="1" applyBorder="1" applyAlignment="1">
      <alignment horizontal="center" vertical="center" wrapText="1"/>
    </xf>
    <xf numFmtId="49" fontId="27" fillId="34" borderId="21" xfId="0" applyNumberFormat="1" applyFont="1" applyFill="1" applyBorder="1" applyAlignment="1">
      <alignment horizontal="center" vertical="center" wrapText="1"/>
    </xf>
    <xf numFmtId="49" fontId="31" fillId="34" borderId="21" xfId="0" applyNumberFormat="1" applyFont="1" applyFill="1" applyBorder="1" applyAlignment="1">
      <alignment horizontal="center" vertical="center" wrapText="1"/>
    </xf>
    <xf numFmtId="1" fontId="63" fillId="33" borderId="21" xfId="51" applyNumberFormat="1" applyFont="1" applyFill="1" applyBorder="1" applyAlignment="1">
      <alignment horizontal="center" vertical="center" wrapText="1"/>
    </xf>
    <xf numFmtId="0" fontId="63" fillId="33" borderId="21" xfId="51" applyNumberFormat="1" applyFont="1" applyFill="1" applyBorder="1" applyAlignment="1">
      <alignment horizontal="center" vertical="center" wrapText="1"/>
    </xf>
    <xf numFmtId="0" fontId="63" fillId="0" borderId="21" xfId="0" applyNumberFormat="1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1" fontId="63" fillId="0" borderId="21" xfId="51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1" fontId="65" fillId="0" borderId="21" xfId="0" applyNumberFormat="1" applyFont="1" applyFill="1" applyBorder="1" applyAlignment="1">
      <alignment horizontal="center" vertical="center" wrapText="1"/>
    </xf>
    <xf numFmtId="0" fontId="1" fillId="0" borderId="21" xfId="55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1" fontId="62" fillId="0" borderId="21" xfId="51" applyNumberFormat="1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2" fontId="33" fillId="33" borderId="21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1" fontId="68" fillId="0" borderId="29" xfId="51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" fontId="68" fillId="0" borderId="10" xfId="51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1" fontId="68" fillId="0" borderId="11" xfId="51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/>
    </xf>
    <xf numFmtId="1" fontId="68" fillId="0" borderId="33" xfId="51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3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1" fontId="63" fillId="0" borderId="36" xfId="0" applyNumberFormat="1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vertical="center"/>
    </xf>
    <xf numFmtId="1" fontId="63" fillId="0" borderId="37" xfId="0" applyNumberFormat="1" applyFont="1" applyBorder="1" applyAlignment="1">
      <alignment horizontal="center" vertical="center" wrapText="1"/>
    </xf>
    <xf numFmtId="2" fontId="65" fillId="0" borderId="38" xfId="0" applyNumberFormat="1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8" fillId="0" borderId="25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4" fontId="68" fillId="0" borderId="0" xfId="0" applyNumberFormat="1" applyFont="1" applyAlignment="1">
      <alignment horizontal="center" vertical="center" wrapText="1"/>
    </xf>
    <xf numFmtId="44" fontId="68" fillId="0" borderId="0" xfId="0" applyNumberFormat="1" applyFont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69" fillId="0" borderId="23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68" fillId="0" borderId="25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7" xfId="0" applyFont="1" applyBorder="1" applyAlignment="1">
      <alignment/>
    </xf>
    <xf numFmtId="0" fontId="68" fillId="0" borderId="31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/>
    </xf>
    <xf numFmtId="2" fontId="3" fillId="0" borderId="28" xfId="0" applyNumberFormat="1" applyFont="1" applyBorder="1" applyAlignment="1">
      <alignment horizontal="center" vertical="center" wrapText="1"/>
    </xf>
    <xf numFmtId="0" fontId="68" fillId="0" borderId="41" xfId="0" applyFont="1" applyBorder="1" applyAlignment="1">
      <alignment/>
    </xf>
    <xf numFmtId="0" fontId="69" fillId="0" borderId="18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center" vertical="center" wrapText="1"/>
      <protection/>
    </xf>
    <xf numFmtId="2" fontId="4" fillId="0" borderId="41" xfId="0" applyNumberFormat="1" applyFont="1" applyFill="1" applyBorder="1" applyAlignment="1">
      <alignment horizontal="center" vertical="center" wrapText="1"/>
    </xf>
    <xf numFmtId="0" fontId="4" fillId="0" borderId="38" xfId="55" applyFont="1" applyBorder="1" applyAlignment="1">
      <alignment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2" fontId="68" fillId="0" borderId="33" xfId="0" applyNumberFormat="1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2" fontId="68" fillId="0" borderId="46" xfId="0" applyNumberFormat="1" applyFont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8" fillId="0" borderId="47" xfId="0" applyFont="1" applyBorder="1" applyAlignment="1">
      <alignment vertical="center" wrapText="1"/>
    </xf>
    <xf numFmtId="0" fontId="68" fillId="0" borderId="30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" fontId="68" fillId="0" borderId="47" xfId="51" applyNumberFormat="1" applyFont="1" applyFill="1" applyBorder="1" applyAlignment="1">
      <alignment horizontal="center" vertical="center" wrapText="1"/>
    </xf>
    <xf numFmtId="1" fontId="68" fillId="0" borderId="56" xfId="51" applyNumberFormat="1" applyFont="1" applyFill="1" applyBorder="1" applyAlignment="1">
      <alignment horizontal="center" vertical="center" wrapText="1"/>
    </xf>
    <xf numFmtId="1" fontId="69" fillId="0" borderId="56" xfId="51" applyNumberFormat="1" applyFont="1" applyFill="1" applyBorder="1" applyAlignment="1">
      <alignment horizontal="center" vertical="center" wrapText="1"/>
    </xf>
    <xf numFmtId="1" fontId="68" fillId="0" borderId="57" xfId="51" applyNumberFormat="1" applyFont="1" applyFill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55" xfId="0" applyFont="1" applyBorder="1" applyAlignment="1">
      <alignment horizontal="center" vertical="center" wrapText="1"/>
    </xf>
    <xf numFmtId="9" fontId="63" fillId="0" borderId="21" xfId="0" applyNumberFormat="1" applyFont="1" applyBorder="1" applyAlignment="1">
      <alignment horizontal="center" vertical="center" wrapText="1"/>
    </xf>
    <xf numFmtId="1" fontId="63" fillId="0" borderId="23" xfId="0" applyNumberFormat="1" applyFont="1" applyBorder="1" applyAlignment="1">
      <alignment horizontal="center" vertical="center" wrapText="1"/>
    </xf>
    <xf numFmtId="3" fontId="63" fillId="0" borderId="21" xfId="0" applyNumberFormat="1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6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1" fontId="68" fillId="0" borderId="37" xfId="51" applyNumberFormat="1" applyFont="1" applyFill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9" fillId="0" borderId="64" xfId="0" applyFont="1" applyBorder="1" applyAlignment="1">
      <alignment horizontal="center" vertical="center"/>
    </xf>
    <xf numFmtId="0" fontId="68" fillId="0" borderId="34" xfId="0" applyFont="1" applyBorder="1" applyAlignment="1">
      <alignment vertical="center"/>
    </xf>
    <xf numFmtId="0" fontId="68" fillId="0" borderId="26" xfId="0" applyFont="1" applyBorder="1" applyAlignment="1">
      <alignment/>
    </xf>
    <xf numFmtId="0" fontId="69" fillId="0" borderId="11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69" fillId="0" borderId="43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1" fontId="68" fillId="0" borderId="35" xfId="51" applyNumberFormat="1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1" fontId="68" fillId="0" borderId="21" xfId="57" applyNumberFormat="1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1" fontId="69" fillId="0" borderId="10" xfId="57" applyNumberFormat="1" applyFont="1" applyBorder="1" applyAlignment="1">
      <alignment horizontal="center" vertical="center"/>
    </xf>
    <xf numFmtId="9" fontId="69" fillId="0" borderId="10" xfId="57" applyFont="1" applyBorder="1" applyAlignment="1">
      <alignment horizontal="center" vertical="center"/>
    </xf>
    <xf numFmtId="1" fontId="68" fillId="0" borderId="12" xfId="57" applyNumberFormat="1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9" fontId="68" fillId="0" borderId="36" xfId="0" applyNumberFormat="1" applyFont="1" applyBorder="1" applyAlignment="1">
      <alignment horizontal="center" vertical="center"/>
    </xf>
    <xf numFmtId="9" fontId="69" fillId="0" borderId="37" xfId="0" applyNumberFormat="1" applyFont="1" applyBorder="1" applyAlignment="1">
      <alignment horizontal="center" vertical="center"/>
    </xf>
    <xf numFmtId="9" fontId="68" fillId="0" borderId="37" xfId="0" applyNumberFormat="1" applyFont="1" applyBorder="1" applyAlignment="1">
      <alignment horizontal="center" vertical="center"/>
    </xf>
    <xf numFmtId="9" fontId="69" fillId="0" borderId="37" xfId="57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8" xfId="55" applyFont="1" applyBorder="1" applyAlignment="1">
      <alignment horizontal="center" vertical="center" wrapText="1"/>
      <protection/>
    </xf>
    <xf numFmtId="0" fontId="69" fillId="0" borderId="36" xfId="55" applyFont="1" applyBorder="1" applyAlignment="1">
      <alignment horizontal="center" vertical="center" wrapText="1"/>
      <protection/>
    </xf>
    <xf numFmtId="9" fontId="69" fillId="33" borderId="16" xfId="0" applyNumberFormat="1" applyFont="1" applyFill="1" applyBorder="1" applyAlignment="1">
      <alignment horizontal="center" vertical="center"/>
    </xf>
    <xf numFmtId="9" fontId="69" fillId="33" borderId="36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9" fontId="69" fillId="33" borderId="67" xfId="0" applyNumberFormat="1" applyFont="1" applyFill="1" applyBorder="1" applyAlignment="1">
      <alignment horizontal="center" vertical="center"/>
    </xf>
    <xf numFmtId="0" fontId="69" fillId="33" borderId="67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1" fontId="68" fillId="0" borderId="37" xfId="57" applyNumberFormat="1" applyFont="1" applyFill="1" applyBorder="1" applyAlignment="1">
      <alignment horizontal="center" vertical="center"/>
    </xf>
    <xf numFmtId="9" fontId="69" fillId="0" borderId="37" xfId="57" applyNumberFormat="1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69" fillId="0" borderId="68" xfId="0" applyFont="1" applyFill="1" applyBorder="1" applyAlignment="1">
      <alignment horizontal="center" vertical="center" wrapText="1"/>
    </xf>
    <xf numFmtId="0" fontId="69" fillId="0" borderId="69" xfId="0" applyFont="1" applyFill="1" applyBorder="1" applyAlignment="1">
      <alignment horizontal="center" vertical="center"/>
    </xf>
    <xf numFmtId="2" fontId="4" fillId="0" borderId="70" xfId="0" applyNumberFormat="1" applyFont="1" applyFill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3" fillId="0" borderId="46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1" fontId="31" fillId="0" borderId="26" xfId="51" applyNumberFormat="1" applyFont="1" applyBorder="1" applyAlignment="1">
      <alignment horizontal="center" vertical="center" wrapText="1"/>
    </xf>
    <xf numFmtId="1" fontId="31" fillId="0" borderId="46" xfId="51" applyNumberFormat="1" applyFont="1" applyBorder="1" applyAlignment="1">
      <alignment horizontal="center" vertical="center" wrapText="1"/>
    </xf>
    <xf numFmtId="1" fontId="31" fillId="0" borderId="25" xfId="51" applyNumberFormat="1" applyFont="1" applyBorder="1" applyAlignment="1">
      <alignment horizontal="center" vertical="center" wrapText="1"/>
    </xf>
    <xf numFmtId="1" fontId="31" fillId="0" borderId="12" xfId="51" applyNumberFormat="1" applyFont="1" applyBorder="1" applyAlignment="1">
      <alignment horizontal="center" vertical="center" wrapText="1"/>
    </xf>
    <xf numFmtId="1" fontId="31" fillId="0" borderId="10" xfId="51" applyNumberFormat="1" applyFont="1" applyBorder="1" applyAlignment="1">
      <alignment horizontal="center" vertical="center" wrapText="1"/>
    </xf>
    <xf numFmtId="1" fontId="31" fillId="0" borderId="13" xfId="51" applyNumberFormat="1" applyFont="1" applyBorder="1" applyAlignment="1">
      <alignment horizontal="center" vertical="center" wrapText="1"/>
    </xf>
    <xf numFmtId="1" fontId="31" fillId="0" borderId="27" xfId="51" applyNumberFormat="1" applyFont="1" applyBorder="1" applyAlignment="1">
      <alignment horizontal="center" vertical="center" wrapText="1"/>
    </xf>
    <xf numFmtId="1" fontId="31" fillId="0" borderId="11" xfId="51" applyNumberFormat="1" applyFont="1" applyBorder="1" applyAlignment="1">
      <alignment horizontal="center" vertical="center" wrapText="1"/>
    </xf>
    <xf numFmtId="1" fontId="31" fillId="0" borderId="42" xfId="51" applyNumberFormat="1" applyFont="1" applyBorder="1" applyAlignment="1">
      <alignment horizontal="center" vertical="center" wrapText="1"/>
    </xf>
    <xf numFmtId="1" fontId="31" fillId="0" borderId="41" xfId="51" applyNumberFormat="1" applyFont="1" applyBorder="1" applyAlignment="1">
      <alignment horizontal="center" vertical="center" wrapText="1"/>
    </xf>
    <xf numFmtId="1" fontId="31" fillId="0" borderId="28" xfId="51" applyNumberFormat="1" applyFont="1" applyBorder="1" applyAlignment="1">
      <alignment horizontal="center" vertical="center" wrapText="1"/>
    </xf>
    <xf numFmtId="1" fontId="35" fillId="0" borderId="10" xfId="51" applyNumberFormat="1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1" fontId="35" fillId="0" borderId="41" xfId="51" applyNumberFormat="1" applyFont="1" applyBorder="1" applyAlignment="1">
      <alignment horizontal="center" vertical="center" wrapText="1"/>
    </xf>
    <xf numFmtId="9" fontId="63" fillId="0" borderId="31" xfId="0" applyNumberFormat="1" applyFont="1" applyBorder="1" applyAlignment="1">
      <alignment horizontal="center" vertical="center" wrapText="1"/>
    </xf>
    <xf numFmtId="9" fontId="31" fillId="0" borderId="36" xfId="0" applyNumberFormat="1" applyFont="1" applyFill="1" applyBorder="1" applyAlignment="1">
      <alignment horizontal="center" vertical="center" wrapText="1"/>
    </xf>
    <xf numFmtId="2" fontId="63" fillId="0" borderId="36" xfId="0" applyNumberFormat="1" applyFont="1" applyBorder="1" applyAlignment="1">
      <alignment horizontal="center" vertical="center" wrapText="1"/>
    </xf>
    <xf numFmtId="2" fontId="66" fillId="0" borderId="60" xfId="51" applyNumberFormat="1" applyFont="1" applyBorder="1" applyAlignment="1">
      <alignment horizontal="center" vertical="center" wrapText="1"/>
    </xf>
    <xf numFmtId="10" fontId="66" fillId="0" borderId="51" xfId="57" applyNumberFormat="1" applyFont="1" applyBorder="1" applyAlignment="1">
      <alignment horizontal="center" vertical="center" wrapText="1"/>
    </xf>
    <xf numFmtId="10" fontId="66" fillId="0" borderId="60" xfId="57" applyNumberFormat="1" applyFont="1" applyBorder="1" applyAlignment="1">
      <alignment horizontal="center" vertical="center" wrapText="1"/>
    </xf>
    <xf numFmtId="3" fontId="63" fillId="0" borderId="38" xfId="0" applyNumberFormat="1" applyFont="1" applyBorder="1" applyAlignment="1">
      <alignment horizontal="center" vertical="center" wrapText="1"/>
    </xf>
    <xf numFmtId="164" fontId="63" fillId="0" borderId="38" xfId="0" applyNumberFormat="1" applyFont="1" applyBorder="1" applyAlignment="1">
      <alignment horizontal="center" vertical="center" wrapText="1"/>
    </xf>
    <xf numFmtId="3" fontId="35" fillId="0" borderId="36" xfId="51" applyNumberFormat="1" applyFont="1" applyBorder="1" applyAlignment="1">
      <alignment horizontal="center" vertical="center" wrapText="1"/>
    </xf>
    <xf numFmtId="175" fontId="35" fillId="0" borderId="36" xfId="51" applyNumberFormat="1" applyFont="1" applyBorder="1" applyAlignment="1">
      <alignment horizontal="center" vertical="center" wrapText="1"/>
    </xf>
    <xf numFmtId="1" fontId="35" fillId="0" borderId="33" xfId="51" applyNumberFormat="1" applyFont="1" applyBorder="1" applyAlignment="1">
      <alignment horizontal="center" vertical="center" wrapText="1"/>
    </xf>
    <xf numFmtId="2" fontId="63" fillId="0" borderId="18" xfId="0" applyNumberFormat="1" applyFont="1" applyBorder="1" applyAlignment="1">
      <alignment horizontal="center" vertical="center" wrapText="1"/>
    </xf>
    <xf numFmtId="2" fontId="63" fillId="0" borderId="69" xfId="0" applyNumberFormat="1" applyFont="1" applyBorder="1" applyAlignment="1">
      <alignment horizontal="center" vertical="center" wrapText="1"/>
    </xf>
    <xf numFmtId="1" fontId="35" fillId="0" borderId="70" xfId="51" applyNumberFormat="1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27" fillId="33" borderId="71" xfId="55" applyFont="1" applyFill="1" applyBorder="1" applyAlignment="1">
      <alignment horizontal="center" vertical="center" wrapText="1"/>
      <protection/>
    </xf>
    <xf numFmtId="0" fontId="62" fillId="0" borderId="21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/>
    </xf>
    <xf numFmtId="0" fontId="71" fillId="0" borderId="28" xfId="0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1" fontId="69" fillId="0" borderId="37" xfId="51" applyNumberFormat="1" applyFont="1" applyFill="1" applyBorder="1" applyAlignment="1">
      <alignment horizontal="center" vertical="center" wrapText="1"/>
    </xf>
    <xf numFmtId="9" fontId="69" fillId="0" borderId="18" xfId="0" applyNumberFormat="1" applyFont="1" applyBorder="1" applyAlignment="1">
      <alignment horizontal="center" vertical="center" wrapText="1"/>
    </xf>
    <xf numFmtId="0" fontId="3" fillId="0" borderId="38" xfId="55" applyFont="1" applyBorder="1" applyAlignment="1">
      <alignment horizontal="center" vertical="center" wrapText="1"/>
      <protection/>
    </xf>
    <xf numFmtId="9" fontId="4" fillId="0" borderId="36" xfId="55" applyNumberFormat="1" applyFont="1" applyBorder="1" applyAlignment="1">
      <alignment horizontal="center" vertical="center" wrapText="1"/>
      <protection/>
    </xf>
    <xf numFmtId="0" fontId="68" fillId="0" borderId="36" xfId="0" applyFont="1" applyBorder="1" applyAlignment="1">
      <alignment horizontal="center" vertical="center" wrapText="1"/>
    </xf>
    <xf numFmtId="0" fontId="68" fillId="0" borderId="36" xfId="0" applyFont="1" applyBorder="1" applyAlignment="1">
      <alignment vertical="center"/>
    </xf>
    <xf numFmtId="0" fontId="69" fillId="0" borderId="36" xfId="0" applyFont="1" applyBorder="1" applyAlignment="1">
      <alignment horizontal="center" vertical="center"/>
    </xf>
    <xf numFmtId="1" fontId="31" fillId="0" borderId="34" xfId="51" applyNumberFormat="1" applyFont="1" applyBorder="1" applyAlignment="1">
      <alignment horizontal="center" vertical="center" wrapText="1"/>
    </xf>
    <xf numFmtId="1" fontId="31" fillId="0" borderId="32" xfId="51" applyNumberFormat="1" applyFont="1" applyBorder="1" applyAlignment="1">
      <alignment horizontal="center" vertical="center" wrapText="1"/>
    </xf>
    <xf numFmtId="1" fontId="31" fillId="0" borderId="33" xfId="51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1" fontId="69" fillId="0" borderId="37" xfId="51" applyNumberFormat="1" applyFont="1" applyFill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/>
    </xf>
    <xf numFmtId="1" fontId="69" fillId="0" borderId="29" xfId="51" applyNumberFormat="1" applyFont="1" applyFill="1" applyBorder="1" applyAlignment="1">
      <alignment horizontal="center" vertical="center" wrapText="1"/>
    </xf>
    <xf numFmtId="1" fontId="69" fillId="0" borderId="33" xfId="51" applyNumberFormat="1" applyFont="1" applyFill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69" fillId="0" borderId="63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73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8" fillId="0" borderId="42" xfId="0" applyFont="1" applyBorder="1" applyAlignment="1">
      <alignment vertical="center"/>
    </xf>
    <xf numFmtId="0" fontId="68" fillId="0" borderId="41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1" fontId="69" fillId="0" borderId="47" xfId="51" applyNumberFormat="1" applyFont="1" applyFill="1" applyBorder="1" applyAlignment="1">
      <alignment horizontal="center" vertical="center" wrapText="1"/>
    </xf>
    <xf numFmtId="1" fontId="69" fillId="0" borderId="74" xfId="51" applyNumberFormat="1" applyFont="1" applyFill="1" applyBorder="1" applyAlignment="1">
      <alignment horizontal="center" vertical="center" wrapText="1"/>
    </xf>
    <xf numFmtId="1" fontId="69" fillId="0" borderId="67" xfId="51" applyNumberFormat="1" applyFont="1" applyFill="1" applyBorder="1" applyAlignment="1">
      <alignment horizontal="center" vertical="center" wrapText="1"/>
    </xf>
    <xf numFmtId="1" fontId="69" fillId="0" borderId="75" xfId="51" applyNumberFormat="1" applyFont="1" applyFill="1" applyBorder="1" applyAlignment="1">
      <alignment horizontal="center" vertical="center" wrapText="1"/>
    </xf>
    <xf numFmtId="1" fontId="69" fillId="0" borderId="57" xfId="51" applyNumberFormat="1" applyFont="1" applyFill="1" applyBorder="1" applyAlignment="1">
      <alignment horizontal="center" vertical="center" wrapText="1"/>
    </xf>
    <xf numFmtId="1" fontId="69" fillId="0" borderId="76" xfId="51" applyNumberFormat="1" applyFont="1" applyFill="1" applyBorder="1" applyAlignment="1">
      <alignment horizontal="center" vertical="center" wrapText="1"/>
    </xf>
    <xf numFmtId="0" fontId="68" fillId="0" borderId="42" xfId="0" applyFont="1" applyBorder="1" applyAlignment="1">
      <alignment/>
    </xf>
    <xf numFmtId="0" fontId="68" fillId="0" borderId="28" xfId="0" applyFont="1" applyBorder="1" applyAlignment="1">
      <alignment/>
    </xf>
    <xf numFmtId="9" fontId="69" fillId="0" borderId="56" xfId="57" applyFont="1" applyFill="1" applyBorder="1" applyAlignment="1">
      <alignment horizontal="center" vertical="center" wrapText="1"/>
    </xf>
    <xf numFmtId="0" fontId="68" fillId="0" borderId="40" xfId="0" applyFont="1" applyBorder="1" applyAlignment="1">
      <alignment/>
    </xf>
    <xf numFmtId="0" fontId="69" fillId="0" borderId="21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1" fontId="65" fillId="0" borderId="21" xfId="0" applyNumberFormat="1" applyFont="1" applyBorder="1" applyAlignment="1">
      <alignment horizontal="center" vertical="center" wrapText="1"/>
    </xf>
    <xf numFmtId="1" fontId="69" fillId="36" borderId="37" xfId="51" applyNumberFormat="1" applyFont="1" applyFill="1" applyBorder="1" applyAlignment="1">
      <alignment horizontal="center" vertical="center" wrapText="1"/>
    </xf>
    <xf numFmtId="1" fontId="65" fillId="0" borderId="12" xfId="0" applyNumberFormat="1" applyFont="1" applyBorder="1" applyAlignment="1">
      <alignment horizontal="center" vertical="center" wrapText="1"/>
    </xf>
    <xf numFmtId="2" fontId="69" fillId="36" borderId="10" xfId="51" applyNumberFormat="1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/>
    </xf>
    <xf numFmtId="2" fontId="69" fillId="36" borderId="37" xfId="51" applyNumberFormat="1" applyFont="1" applyFill="1" applyBorder="1" applyAlignment="1">
      <alignment horizontal="center" vertical="center" wrapText="1"/>
    </xf>
    <xf numFmtId="2" fontId="69" fillId="36" borderId="10" xfId="51" applyNumberFormat="1" applyFont="1" applyFill="1" applyBorder="1" applyAlignment="1">
      <alignment horizontal="center" vertical="center" wrapText="1"/>
    </xf>
    <xf numFmtId="0" fontId="69" fillId="37" borderId="0" xfId="0" applyFont="1" applyFill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68" fillId="0" borderId="71" xfId="0" applyFont="1" applyBorder="1" applyAlignment="1">
      <alignment horizontal="center" vertical="center"/>
    </xf>
    <xf numFmtId="1" fontId="31" fillId="0" borderId="77" xfId="51" applyNumberFormat="1" applyFont="1" applyBorder="1" applyAlignment="1">
      <alignment horizontal="center" vertical="center" wrapText="1"/>
    </xf>
    <xf numFmtId="1" fontId="31" fillId="0" borderId="78" xfId="51" applyNumberFormat="1" applyFont="1" applyBorder="1" applyAlignment="1">
      <alignment horizontal="center" vertical="center" wrapText="1"/>
    </xf>
    <xf numFmtId="1" fontId="35" fillId="0" borderId="78" xfId="51" applyNumberFormat="1" applyFont="1" applyBorder="1" applyAlignment="1">
      <alignment horizontal="center" vertical="center" wrapText="1"/>
    </xf>
    <xf numFmtId="1" fontId="31" fillId="0" borderId="79" xfId="51" applyNumberFormat="1" applyFont="1" applyBorder="1" applyAlignment="1">
      <alignment horizontal="center" vertical="center" wrapText="1"/>
    </xf>
    <xf numFmtId="3" fontId="35" fillId="0" borderId="80" xfId="51" applyNumberFormat="1" applyFont="1" applyBorder="1" applyAlignment="1">
      <alignment horizontal="center" vertical="center" wrapText="1"/>
    </xf>
    <xf numFmtId="175" fontId="35" fillId="0" borderId="80" xfId="51" applyNumberFormat="1" applyFont="1" applyBorder="1" applyAlignment="1">
      <alignment horizontal="center" vertical="center" wrapText="1"/>
    </xf>
    <xf numFmtId="1" fontId="35" fillId="0" borderId="37" xfId="51" applyNumberFormat="1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2" fontId="35" fillId="0" borderId="37" xfId="51" applyNumberFormat="1" applyFont="1" applyBorder="1" applyAlignment="1">
      <alignment horizontal="center" vertical="center" wrapText="1"/>
    </xf>
    <xf numFmtId="10" fontId="35" fillId="0" borderId="52" xfId="57" applyNumberFormat="1" applyFont="1" applyBorder="1" applyAlignment="1">
      <alignment horizontal="center" vertical="center" wrapText="1"/>
    </xf>
    <xf numFmtId="10" fontId="35" fillId="0" borderId="37" xfId="51" applyNumberFormat="1" applyFont="1" applyBorder="1" applyAlignment="1">
      <alignment horizontal="center" vertical="center" wrapText="1"/>
    </xf>
    <xf numFmtId="0" fontId="35" fillId="0" borderId="37" xfId="51" applyNumberFormat="1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/>
    </xf>
    <xf numFmtId="1" fontId="66" fillId="0" borderId="82" xfId="51" applyNumberFormat="1" applyFont="1" applyBorder="1" applyAlignment="1">
      <alignment horizontal="center" vertical="center" wrapText="1"/>
    </xf>
    <xf numFmtId="2" fontId="65" fillId="0" borderId="56" xfId="51" applyNumberFormat="1" applyFont="1" applyBorder="1" applyAlignment="1">
      <alignment horizontal="center" vertical="center" wrapText="1"/>
    </xf>
    <xf numFmtId="2" fontId="65" fillId="0" borderId="57" xfId="51" applyNumberFormat="1" applyFont="1" applyBorder="1" applyAlignment="1">
      <alignment horizontal="center" vertical="center" wrapText="1"/>
    </xf>
    <xf numFmtId="2" fontId="65" fillId="0" borderId="47" xfId="51" applyNumberFormat="1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2" fontId="69" fillId="36" borderId="37" xfId="51" applyNumberFormat="1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9" fillId="36" borderId="16" xfId="0" applyFont="1" applyFill="1" applyBorder="1" applyAlignment="1">
      <alignment horizontal="center" vertical="center" wrapText="1"/>
    </xf>
    <xf numFmtId="0" fontId="69" fillId="0" borderId="81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1" fontId="68" fillId="0" borderId="56" xfId="51" applyNumberFormat="1" applyFont="1" applyFill="1" applyBorder="1" applyAlignment="1">
      <alignment horizontal="center" vertical="center" wrapText="1"/>
    </xf>
    <xf numFmtId="1" fontId="69" fillId="0" borderId="56" xfId="51" applyNumberFormat="1" applyFont="1" applyFill="1" applyBorder="1" applyAlignment="1">
      <alignment horizontal="center" vertical="center" wrapText="1"/>
    </xf>
    <xf numFmtId="1" fontId="68" fillId="0" borderId="57" xfId="51" applyNumberFormat="1" applyFont="1" applyFill="1" applyBorder="1" applyAlignment="1">
      <alignment horizontal="center" vertical="center" wrapText="1"/>
    </xf>
    <xf numFmtId="0" fontId="68" fillId="0" borderId="81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73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9" fontId="69" fillId="0" borderId="36" xfId="0" applyNumberFormat="1" applyFont="1" applyBorder="1" applyAlignment="1">
      <alignment horizontal="center" vertical="center"/>
    </xf>
    <xf numFmtId="9" fontId="68" fillId="0" borderId="36" xfId="0" applyNumberFormat="1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/>
    </xf>
    <xf numFmtId="0" fontId="69" fillId="0" borderId="40" xfId="0" applyFont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9" fontId="68" fillId="0" borderId="38" xfId="0" applyNumberFormat="1" applyFont="1" applyFill="1" applyBorder="1" applyAlignment="1">
      <alignment horizontal="center" vertical="center"/>
    </xf>
    <xf numFmtId="1" fontId="68" fillId="0" borderId="47" xfId="51" applyNumberFormat="1" applyFont="1" applyFill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/>
    </xf>
    <xf numFmtId="9" fontId="69" fillId="0" borderId="59" xfId="0" applyNumberFormat="1" applyFont="1" applyBorder="1" applyAlignment="1">
      <alignment horizontal="center" vertical="center"/>
    </xf>
    <xf numFmtId="9" fontId="69" fillId="0" borderId="65" xfId="57" applyFont="1" applyFill="1" applyBorder="1" applyAlignment="1">
      <alignment horizontal="center" vertical="center" wrapText="1"/>
    </xf>
    <xf numFmtId="0" fontId="69" fillId="36" borderId="36" xfId="0" applyFont="1" applyFill="1" applyBorder="1" applyAlignment="1">
      <alignment horizontal="center" vertical="center" wrapText="1"/>
    </xf>
    <xf numFmtId="0" fontId="69" fillId="38" borderId="38" xfId="0" applyFont="1" applyFill="1" applyBorder="1" applyAlignment="1">
      <alignment horizontal="center" vertical="center" wrapText="1"/>
    </xf>
    <xf numFmtId="2" fontId="4" fillId="38" borderId="59" xfId="0" applyNumberFormat="1" applyFont="1" applyFill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/>
    </xf>
    <xf numFmtId="0" fontId="69" fillId="0" borderId="54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35" borderId="84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75" fillId="35" borderId="86" xfId="0" applyFont="1" applyFill="1" applyBorder="1" applyAlignment="1">
      <alignment horizontal="center" vertical="center" wrapText="1"/>
    </xf>
    <xf numFmtId="2" fontId="63" fillId="33" borderId="41" xfId="51" applyNumberFormat="1" applyFont="1" applyFill="1" applyBorder="1" applyAlignment="1">
      <alignment horizontal="center" vertical="center" wrapText="1"/>
    </xf>
    <xf numFmtId="2" fontId="63" fillId="0" borderId="41" xfId="0" applyNumberFormat="1" applyFont="1" applyBorder="1" applyAlignment="1">
      <alignment horizontal="center" vertical="center" wrapText="1"/>
    </xf>
    <xf numFmtId="0" fontId="63" fillId="0" borderId="41" xfId="0" applyNumberFormat="1" applyFont="1" applyBorder="1" applyAlignment="1">
      <alignment horizontal="center" vertical="center" wrapText="1"/>
    </xf>
    <xf numFmtId="0" fontId="35" fillId="33" borderId="47" xfId="0" applyFont="1" applyFill="1" applyBorder="1" applyAlignment="1">
      <alignment horizontal="center" vertical="center" wrapText="1"/>
    </xf>
    <xf numFmtId="0" fontId="35" fillId="33" borderId="56" xfId="0" applyFont="1" applyFill="1" applyBorder="1" applyAlignment="1">
      <alignment horizontal="center" vertical="center" wrapText="1"/>
    </xf>
    <xf numFmtId="0" fontId="35" fillId="33" borderId="57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1" fontId="69" fillId="0" borderId="82" xfId="51" applyNumberFormat="1" applyFont="1" applyFill="1" applyBorder="1" applyAlignment="1">
      <alignment horizontal="center" vertical="center" wrapText="1"/>
    </xf>
    <xf numFmtId="1" fontId="68" fillId="0" borderId="74" xfId="51" applyNumberFormat="1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9" fillId="0" borderId="61" xfId="0" applyFont="1" applyBorder="1" applyAlignment="1">
      <alignment horizontal="center" vertical="center"/>
    </xf>
    <xf numFmtId="9" fontId="69" fillId="0" borderId="38" xfId="0" applyNumberFormat="1" applyFont="1" applyBorder="1" applyAlignment="1">
      <alignment horizontal="center" vertical="center"/>
    </xf>
    <xf numFmtId="9" fontId="68" fillId="0" borderId="38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1" fontId="68" fillId="0" borderId="74" xfId="51" applyNumberFormat="1" applyFont="1" applyFill="1" applyBorder="1" applyAlignment="1">
      <alignment horizontal="center" vertical="center" wrapText="1"/>
    </xf>
    <xf numFmtId="1" fontId="68" fillId="0" borderId="75" xfId="51" applyNumberFormat="1" applyFont="1" applyFill="1" applyBorder="1" applyAlignment="1">
      <alignment horizontal="center" vertical="center" wrapText="1"/>
    </xf>
    <xf numFmtId="9" fontId="69" fillId="0" borderId="67" xfId="57" applyFont="1" applyFill="1" applyBorder="1" applyAlignment="1">
      <alignment horizontal="center" vertical="center" wrapText="1"/>
    </xf>
    <xf numFmtId="2" fontId="35" fillId="0" borderId="87" xfId="51" applyNumberFormat="1" applyFont="1" applyBorder="1" applyAlignment="1">
      <alignment horizontal="center" vertical="center" wrapText="1"/>
    </xf>
    <xf numFmtId="10" fontId="35" fillId="0" borderId="87" xfId="57" applyNumberFormat="1" applyFont="1" applyBorder="1" applyAlignment="1">
      <alignment horizontal="center" vertical="center" wrapText="1"/>
    </xf>
    <xf numFmtId="10" fontId="35" fillId="0" borderId="80" xfId="51" applyNumberFormat="1" applyFont="1" applyBorder="1" applyAlignment="1">
      <alignment horizontal="center" vertical="center" wrapText="1"/>
    </xf>
    <xf numFmtId="0" fontId="35" fillId="0" borderId="88" xfId="51" applyNumberFormat="1" applyFont="1" applyBorder="1" applyAlignment="1">
      <alignment horizontal="center" vertical="center" wrapText="1"/>
    </xf>
    <xf numFmtId="1" fontId="31" fillId="0" borderId="44" xfId="51" applyNumberFormat="1" applyFont="1" applyBorder="1" applyAlignment="1">
      <alignment horizontal="center" vertical="center" wrapText="1"/>
    </xf>
    <xf numFmtId="1" fontId="31" fillId="0" borderId="23" xfId="51" applyNumberFormat="1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1" fontId="31" fillId="0" borderId="89" xfId="51" applyNumberFormat="1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/>
    </xf>
    <xf numFmtId="3" fontId="35" fillId="0" borderId="87" xfId="51" applyNumberFormat="1" applyFont="1" applyBorder="1" applyAlignment="1">
      <alignment horizontal="center" vertical="center" wrapText="1"/>
    </xf>
    <xf numFmtId="0" fontId="68" fillId="0" borderId="90" xfId="0" applyFont="1" applyBorder="1" applyAlignment="1">
      <alignment horizontal="center" vertical="center"/>
    </xf>
    <xf numFmtId="2" fontId="66" fillId="0" borderId="56" xfId="51" applyNumberFormat="1" applyFont="1" applyBorder="1" applyAlignment="1">
      <alignment horizontal="center" vertical="center" wrapText="1"/>
    </xf>
    <xf numFmtId="1" fontId="66" fillId="0" borderId="51" xfId="51" applyNumberFormat="1" applyFont="1" applyBorder="1" applyAlignment="1">
      <alignment horizontal="center" vertical="center" wrapText="1"/>
    </xf>
    <xf numFmtId="3" fontId="66" fillId="0" borderId="51" xfId="51" applyNumberFormat="1" applyFont="1" applyBorder="1" applyAlignment="1">
      <alignment horizontal="center" vertical="center" wrapText="1"/>
    </xf>
    <xf numFmtId="164" fontId="66" fillId="0" borderId="51" xfId="51" applyNumberFormat="1" applyFont="1" applyBorder="1" applyAlignment="1">
      <alignment horizontal="center" vertical="center" wrapText="1"/>
    </xf>
    <xf numFmtId="0" fontId="69" fillId="8" borderId="91" xfId="0" applyFont="1" applyFill="1" applyBorder="1" applyAlignment="1">
      <alignment horizontal="center" vertical="center" wrapText="1"/>
    </xf>
    <xf numFmtId="0" fontId="69" fillId="8" borderId="84" xfId="0" applyFont="1" applyFill="1" applyBorder="1" applyAlignment="1">
      <alignment horizontal="center" vertical="center" wrapText="1"/>
    </xf>
    <xf numFmtId="0" fontId="69" fillId="8" borderId="22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74" fillId="35" borderId="84" xfId="0" applyFont="1" applyFill="1" applyBorder="1" applyAlignment="1">
      <alignment horizontal="center" vertical="center" wrapText="1"/>
    </xf>
    <xf numFmtId="0" fontId="69" fillId="8" borderId="25" xfId="0" applyFont="1" applyFill="1" applyBorder="1" applyAlignment="1">
      <alignment horizontal="center" vertical="center" wrapText="1"/>
    </xf>
    <xf numFmtId="0" fontId="69" fillId="37" borderId="43" xfId="0" applyFont="1" applyFill="1" applyBorder="1" applyAlignment="1">
      <alignment horizontal="center"/>
    </xf>
    <xf numFmtId="0" fontId="69" fillId="37" borderId="73" xfId="0" applyFont="1" applyFill="1" applyBorder="1" applyAlignment="1">
      <alignment horizontal="center"/>
    </xf>
    <xf numFmtId="0" fontId="69" fillId="37" borderId="44" xfId="0" applyFont="1" applyFill="1" applyBorder="1" applyAlignment="1">
      <alignment horizontal="center"/>
    </xf>
    <xf numFmtId="0" fontId="76" fillId="39" borderId="19" xfId="0" applyFont="1" applyFill="1" applyBorder="1" applyAlignment="1">
      <alignment horizontal="center" vertical="center" wrapText="1"/>
    </xf>
    <xf numFmtId="0" fontId="76" fillId="39" borderId="49" xfId="0" applyFont="1" applyFill="1" applyBorder="1" applyAlignment="1">
      <alignment horizontal="center" vertical="center" wrapText="1"/>
    </xf>
    <xf numFmtId="0" fontId="76" fillId="39" borderId="52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27" fillId="33" borderId="22" xfId="55" applyFont="1" applyFill="1" applyBorder="1" applyAlignment="1">
      <alignment horizontal="center" vertical="center" wrapText="1"/>
      <protection/>
    </xf>
    <xf numFmtId="0" fontId="27" fillId="33" borderId="15" xfId="55" applyFont="1" applyFill="1" applyBorder="1" applyAlignment="1">
      <alignment horizontal="center" vertical="center" wrapText="1"/>
      <protection/>
    </xf>
    <xf numFmtId="0" fontId="27" fillId="33" borderId="71" xfId="55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 vertical="center" wrapText="1"/>
    </xf>
    <xf numFmtId="0" fontId="77" fillId="35" borderId="46" xfId="0" applyFont="1" applyFill="1" applyBorder="1" applyAlignment="1">
      <alignment horizontal="center" vertical="center" wrapText="1"/>
    </xf>
    <xf numFmtId="0" fontId="77" fillId="35" borderId="34" xfId="0" applyFont="1" applyFill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center" vertical="center" wrapText="1"/>
    </xf>
    <xf numFmtId="0" fontId="77" fillId="35" borderId="33" xfId="0" applyFont="1" applyFill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7" fillId="35" borderId="91" xfId="0" applyFont="1" applyFill="1" applyBorder="1" applyAlignment="1">
      <alignment horizontal="center" vertical="center" wrapText="1"/>
    </xf>
    <xf numFmtId="0" fontId="67" fillId="35" borderId="84" xfId="0" applyFont="1" applyFill="1" applyBorder="1" applyAlignment="1">
      <alignment horizontal="center" vertical="center" wrapText="1"/>
    </xf>
    <xf numFmtId="0" fontId="67" fillId="35" borderId="86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27" fillId="33" borderId="82" xfId="55" applyFont="1" applyFill="1" applyBorder="1" applyAlignment="1">
      <alignment horizontal="center" vertical="center" wrapText="1"/>
      <protection/>
    </xf>
    <xf numFmtId="0" fontId="27" fillId="33" borderId="75" xfId="55" applyFont="1" applyFill="1" applyBorder="1" applyAlignment="1">
      <alignment horizontal="center" vertical="center" wrapText="1"/>
      <protection/>
    </xf>
    <xf numFmtId="0" fontId="27" fillId="33" borderId="67" xfId="55" applyFont="1" applyFill="1" applyBorder="1" applyAlignment="1">
      <alignment horizontal="center" vertical="center" wrapText="1"/>
      <protection/>
    </xf>
    <xf numFmtId="0" fontId="63" fillId="0" borderId="82" xfId="0" applyFont="1" applyBorder="1" applyAlignment="1">
      <alignment horizontal="center" vertical="center" wrapText="1"/>
    </xf>
    <xf numFmtId="0" fontId="63" fillId="0" borderId="75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9" fillId="8" borderId="81" xfId="0" applyFont="1" applyFill="1" applyBorder="1" applyAlignment="1">
      <alignment horizontal="center" vertical="center" wrapText="1"/>
    </xf>
    <xf numFmtId="1" fontId="63" fillId="0" borderId="18" xfId="0" applyNumberFormat="1" applyFont="1" applyBorder="1" applyAlignment="1">
      <alignment horizontal="center" vertical="center" wrapText="1"/>
    </xf>
    <xf numFmtId="1" fontId="63" fillId="0" borderId="16" xfId="0" applyNumberFormat="1" applyFont="1" applyBorder="1" applyAlignment="1">
      <alignment horizontal="center" vertical="center" wrapText="1"/>
    </xf>
    <xf numFmtId="1" fontId="63" fillId="0" borderId="69" xfId="0" applyNumberFormat="1" applyFont="1" applyBorder="1" applyAlignment="1">
      <alignment horizontal="center" vertical="center" wrapText="1"/>
    </xf>
    <xf numFmtId="2" fontId="63" fillId="0" borderId="18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69" xfId="0" applyNumberFormat="1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69" fillId="8" borderId="20" xfId="0" applyFont="1" applyFill="1" applyBorder="1" applyAlignment="1">
      <alignment horizontal="center" vertical="center" wrapText="1"/>
    </xf>
    <xf numFmtId="0" fontId="69" fillId="8" borderId="0" xfId="0" applyFont="1" applyFill="1" applyBorder="1" applyAlignment="1">
      <alignment horizontal="center" vertical="center" wrapText="1"/>
    </xf>
    <xf numFmtId="0" fontId="69" fillId="37" borderId="41" xfId="0" applyFont="1" applyFill="1" applyBorder="1" applyAlignment="1">
      <alignment horizontal="center"/>
    </xf>
    <xf numFmtId="0" fontId="69" fillId="37" borderId="53" xfId="0" applyFont="1" applyFill="1" applyBorder="1" applyAlignment="1">
      <alignment horizontal="center"/>
    </xf>
    <xf numFmtId="0" fontId="69" fillId="37" borderId="26" xfId="0" applyFont="1" applyFill="1" applyBorder="1" applyAlignment="1">
      <alignment horizontal="center"/>
    </xf>
    <xf numFmtId="0" fontId="69" fillId="0" borderId="21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48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69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1" fontId="69" fillId="36" borderId="18" xfId="0" applyNumberFormat="1" applyFont="1" applyFill="1" applyBorder="1" applyAlignment="1">
      <alignment horizontal="center" vertical="center"/>
    </xf>
    <xf numFmtId="1" fontId="69" fillId="36" borderId="16" xfId="0" applyNumberFormat="1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8" borderId="31" xfId="0" applyFont="1" applyFill="1" applyBorder="1" applyAlignment="1">
      <alignment horizontal="center" vertical="center" wrapText="1"/>
    </xf>
    <xf numFmtId="1" fontId="69" fillId="33" borderId="18" xfId="0" applyNumberFormat="1" applyFont="1" applyFill="1" applyBorder="1" applyAlignment="1">
      <alignment horizontal="center" vertical="center"/>
    </xf>
    <xf numFmtId="1" fontId="69" fillId="33" borderId="16" xfId="0" applyNumberFormat="1" applyFont="1" applyFill="1" applyBorder="1" applyAlignment="1">
      <alignment horizontal="center" vertical="center"/>
    </xf>
    <xf numFmtId="1" fontId="69" fillId="33" borderId="69" xfId="0" applyNumberFormat="1" applyFont="1" applyFill="1" applyBorder="1" applyAlignment="1">
      <alignment horizontal="center" vertical="center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76" fillId="35" borderId="91" xfId="0" applyFont="1" applyFill="1" applyBorder="1" applyAlignment="1">
      <alignment horizontal="center" vertical="center" wrapText="1"/>
    </xf>
    <xf numFmtId="0" fontId="76" fillId="35" borderId="84" xfId="0" applyFont="1" applyFill="1" applyBorder="1" applyAlignment="1">
      <alignment horizontal="center" vertical="center" wrapText="1"/>
    </xf>
    <xf numFmtId="0" fontId="76" fillId="39" borderId="84" xfId="0" applyFont="1" applyFill="1" applyBorder="1" applyAlignment="1">
      <alignment horizontal="center" vertical="center" wrapText="1"/>
    </xf>
    <xf numFmtId="0" fontId="76" fillId="39" borderId="0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center"/>
    </xf>
    <xf numFmtId="0" fontId="74" fillId="35" borderId="90" xfId="0" applyFont="1" applyFill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4" fillId="35" borderId="6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6" fillId="35" borderId="46" xfId="0" applyFont="1" applyFill="1" applyBorder="1" applyAlignment="1">
      <alignment horizontal="center" vertical="center" wrapText="1"/>
    </xf>
    <xf numFmtId="0" fontId="76" fillId="35" borderId="34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33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6" fillId="35" borderId="46" xfId="0" applyFont="1" applyFill="1" applyBorder="1" applyAlignment="1">
      <alignment horizontal="center" vertical="center" wrapText="1"/>
    </xf>
    <xf numFmtId="0" fontId="76" fillId="35" borderId="34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33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76" fillId="35" borderId="91" xfId="0" applyFont="1" applyFill="1" applyBorder="1" applyAlignment="1">
      <alignment horizontal="center" vertical="center" wrapText="1"/>
    </xf>
    <xf numFmtId="0" fontId="76" fillId="35" borderId="84" xfId="0" applyFont="1" applyFill="1" applyBorder="1" applyAlignment="1">
      <alignment horizontal="center" vertical="center" wrapText="1"/>
    </xf>
    <xf numFmtId="0" fontId="74" fillId="35" borderId="90" xfId="0" applyFont="1" applyFill="1" applyBorder="1" applyAlignment="1">
      <alignment horizontal="center" vertical="center" wrapText="1"/>
    </xf>
    <xf numFmtId="0" fontId="74" fillId="35" borderId="24" xfId="0" applyFont="1" applyFill="1" applyBorder="1" applyAlignment="1">
      <alignment horizontal="center" vertical="center" wrapText="1"/>
    </xf>
    <xf numFmtId="0" fontId="76" fillId="39" borderId="82" xfId="0" applyFont="1" applyFill="1" applyBorder="1" applyAlignment="1">
      <alignment horizontal="center" vertical="center" wrapText="1"/>
    </xf>
    <xf numFmtId="0" fontId="76" fillId="39" borderId="75" xfId="0" applyFont="1" applyFill="1" applyBorder="1" applyAlignment="1">
      <alignment horizontal="center" vertical="center" wrapText="1"/>
    </xf>
    <xf numFmtId="0" fontId="76" fillId="39" borderId="67" xfId="0" applyFont="1" applyFill="1" applyBorder="1" applyAlignment="1">
      <alignment horizontal="center" vertical="center" wrapText="1"/>
    </xf>
    <xf numFmtId="0" fontId="69" fillId="0" borderId="82" xfId="0" applyFont="1" applyFill="1" applyBorder="1" applyAlignment="1">
      <alignment horizontal="center" vertical="center" wrapText="1"/>
    </xf>
    <xf numFmtId="0" fontId="69" fillId="0" borderId="75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72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8" borderId="30" xfId="0" applyFont="1" applyFill="1" applyBorder="1" applyAlignment="1">
      <alignment horizontal="center" vertical="center" wrapText="1"/>
    </xf>
    <xf numFmtId="0" fontId="69" fillId="8" borderId="31" xfId="0" applyFont="1" applyFill="1" applyBorder="1" applyAlignment="1">
      <alignment horizontal="center" vertical="center" wrapText="1"/>
    </xf>
    <xf numFmtId="0" fontId="69" fillId="8" borderId="40" xfId="0" applyFont="1" applyFill="1" applyBorder="1" applyAlignment="1">
      <alignment horizontal="center" vertical="center" wrapText="1"/>
    </xf>
    <xf numFmtId="0" fontId="69" fillId="37" borderId="53" xfId="0" applyFont="1" applyFill="1" applyBorder="1" applyAlignment="1">
      <alignment horizontal="center" vertical="center"/>
    </xf>
    <xf numFmtId="0" fontId="69" fillId="37" borderId="26" xfId="0" applyFont="1" applyFill="1" applyBorder="1" applyAlignment="1">
      <alignment horizontal="center" vertical="center"/>
    </xf>
    <xf numFmtId="0" fontId="69" fillId="37" borderId="41" xfId="0" applyFont="1" applyFill="1" applyBorder="1" applyAlignment="1">
      <alignment horizontal="center"/>
    </xf>
    <xf numFmtId="0" fontId="69" fillId="37" borderId="53" xfId="0" applyFont="1" applyFill="1" applyBorder="1" applyAlignment="1">
      <alignment horizontal="center"/>
    </xf>
    <xf numFmtId="0" fontId="69" fillId="37" borderId="26" xfId="0" applyFont="1" applyFill="1" applyBorder="1" applyAlignment="1">
      <alignment horizontal="center"/>
    </xf>
    <xf numFmtId="0" fontId="68" fillId="0" borderId="17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72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9" fontId="4" fillId="0" borderId="18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69" xfId="55" applyFont="1" applyBorder="1" applyAlignment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69" xfId="55" applyFont="1" applyBorder="1" applyAlignment="1">
      <alignment horizontal="center" vertical="center" wrapText="1"/>
      <protection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18" xfId="55" applyFont="1" applyBorder="1" applyAlignment="1">
      <alignment horizontal="center" vertical="center" wrapText="1"/>
      <protection/>
    </xf>
    <xf numFmtId="0" fontId="69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72" xfId="55" applyFont="1" applyBorder="1" applyAlignment="1">
      <alignment horizontal="center" vertical="center" wrapText="1"/>
      <protection/>
    </xf>
    <xf numFmtId="0" fontId="69" fillId="0" borderId="18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8" fillId="0" borderId="82" xfId="0" applyFont="1" applyBorder="1" applyAlignment="1">
      <alignment horizontal="center" vertical="center" wrapText="1"/>
    </xf>
    <xf numFmtId="0" fontId="68" fillId="0" borderId="75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9" fontId="4" fillId="0" borderId="16" xfId="55" applyNumberFormat="1" applyFont="1" applyBorder="1" applyAlignment="1">
      <alignment horizontal="center" vertical="center" wrapText="1"/>
      <protection/>
    </xf>
    <xf numFmtId="9" fontId="4" fillId="0" borderId="69" xfId="55" applyNumberFormat="1" applyFont="1" applyBorder="1" applyAlignment="1">
      <alignment horizontal="center" vertical="center" wrapText="1"/>
      <protection/>
    </xf>
    <xf numFmtId="0" fontId="69" fillId="0" borderId="17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8" borderId="85" xfId="0" applyFont="1" applyFill="1" applyBorder="1" applyAlignment="1">
      <alignment horizontal="center" vertical="center" wrapText="1"/>
    </xf>
    <xf numFmtId="0" fontId="69" fillId="8" borderId="58" xfId="0" applyFont="1" applyFill="1" applyBorder="1" applyAlignment="1">
      <alignment horizontal="center" vertical="center" wrapText="1"/>
    </xf>
    <xf numFmtId="0" fontId="69" fillId="8" borderId="34" xfId="0" applyFont="1" applyFill="1" applyBorder="1" applyAlignment="1">
      <alignment horizontal="center" vertical="center" wrapText="1"/>
    </xf>
    <xf numFmtId="0" fontId="69" fillId="8" borderId="42" xfId="0" applyFont="1" applyFill="1" applyBorder="1" applyAlignment="1">
      <alignment horizontal="center" vertical="center" wrapText="1"/>
    </xf>
    <xf numFmtId="0" fontId="69" fillId="37" borderId="92" xfId="0" applyFont="1" applyFill="1" applyBorder="1" applyAlignment="1">
      <alignment horizontal="center" vertical="center"/>
    </xf>
    <xf numFmtId="0" fontId="76" fillId="35" borderId="90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60" xfId="0" applyFont="1" applyFill="1" applyBorder="1" applyAlignment="1">
      <alignment horizontal="center" vertical="center" wrapText="1"/>
    </xf>
    <xf numFmtId="0" fontId="74" fillId="35" borderId="55" xfId="0" applyFont="1" applyFill="1" applyBorder="1" applyAlignment="1">
      <alignment horizontal="center" vertical="center" wrapText="1"/>
    </xf>
    <xf numFmtId="0" fontId="76" fillId="39" borderId="23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 wrapText="1"/>
    </xf>
    <xf numFmtId="0" fontId="76" fillId="35" borderId="85" xfId="0" applyFont="1" applyFill="1" applyBorder="1" applyAlignment="1">
      <alignment horizontal="center" vertical="center" wrapText="1"/>
    </xf>
    <xf numFmtId="0" fontId="76" fillId="35" borderId="58" xfId="0" applyFont="1" applyFill="1" applyBorder="1" applyAlignment="1">
      <alignment horizontal="center" vertical="center" wrapText="1"/>
    </xf>
    <xf numFmtId="0" fontId="76" fillId="35" borderId="62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 wrapText="1"/>
    </xf>
    <xf numFmtId="0" fontId="68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3" fillId="0" borderId="45" xfId="55" applyFont="1" applyBorder="1" applyAlignment="1">
      <alignment horizontal="center" vertical="center" wrapText="1"/>
      <protection/>
    </xf>
    <xf numFmtId="0" fontId="3" fillId="0" borderId="92" xfId="55" applyFont="1" applyBorder="1" applyAlignment="1">
      <alignment horizontal="center" vertical="center" wrapText="1"/>
      <protection/>
    </xf>
    <xf numFmtId="0" fontId="3" fillId="0" borderId="93" xfId="55" applyFont="1" applyBorder="1" applyAlignment="1">
      <alignment horizontal="center" vertical="center" wrapText="1"/>
      <protection/>
    </xf>
    <xf numFmtId="0" fontId="68" fillId="0" borderId="4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3" fillId="0" borderId="85" xfId="55" applyFont="1" applyBorder="1" applyAlignment="1">
      <alignment horizontal="center" vertical="center" wrapText="1"/>
      <protection/>
    </xf>
    <xf numFmtId="9" fontId="68" fillId="0" borderId="48" xfId="57" applyFont="1" applyBorder="1" applyAlignment="1">
      <alignment horizontal="center" vertical="center" wrapText="1"/>
    </xf>
    <xf numFmtId="9" fontId="68" fillId="0" borderId="12" xfId="57" applyFont="1" applyBorder="1" applyAlignment="1">
      <alignment horizontal="center" vertical="center" wrapText="1"/>
    </xf>
    <xf numFmtId="9" fontId="68" fillId="0" borderId="54" xfId="57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/>
    </xf>
    <xf numFmtId="3" fontId="68" fillId="0" borderId="46" xfId="0" applyNumberFormat="1" applyFont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 wrapText="1"/>
    </xf>
    <xf numFmtId="0" fontId="68" fillId="36" borderId="49" xfId="0" applyFont="1" applyFill="1" applyBorder="1" applyAlignment="1">
      <alignment horizontal="center" vertical="center" wrapText="1"/>
    </xf>
    <xf numFmtId="0" fontId="68" fillId="36" borderId="52" xfId="0" applyFont="1" applyFill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3" fillId="36" borderId="85" xfId="55" applyFont="1" applyFill="1" applyBorder="1" applyAlignment="1">
      <alignment horizontal="center" vertical="center" wrapText="1"/>
      <protection/>
    </xf>
    <xf numFmtId="0" fontId="3" fillId="36" borderId="92" xfId="55" applyFont="1" applyFill="1" applyBorder="1" applyAlignment="1">
      <alignment horizontal="center" vertical="center" wrapText="1"/>
      <protection/>
    </xf>
    <xf numFmtId="0" fontId="3" fillId="36" borderId="93" xfId="55" applyFont="1" applyFill="1" applyBorder="1" applyAlignment="1">
      <alignment horizontal="center" vertical="center" wrapText="1"/>
      <protection/>
    </xf>
    <xf numFmtId="0" fontId="68" fillId="36" borderId="33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36" borderId="29" xfId="0" applyFont="1" applyFill="1" applyBorder="1" applyAlignment="1">
      <alignment horizontal="center" vertical="center" wrapText="1"/>
    </xf>
    <xf numFmtId="0" fontId="68" fillId="36" borderId="35" xfId="0" applyFont="1" applyFill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0" fontId="68" fillId="0" borderId="92" xfId="0" applyFont="1" applyBorder="1" applyAlignment="1">
      <alignment horizontal="center" vertical="center" wrapText="1"/>
    </xf>
    <xf numFmtId="0" fontId="68" fillId="0" borderId="93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82" xfId="0" applyFont="1" applyBorder="1" applyAlignment="1">
      <alignment horizontal="center" vertical="center" wrapText="1"/>
    </xf>
    <xf numFmtId="0" fontId="69" fillId="0" borderId="75" xfId="0" applyFont="1" applyBorder="1" applyAlignment="1">
      <alignment horizontal="center" vertical="center" wrapText="1"/>
    </xf>
    <xf numFmtId="0" fontId="69" fillId="0" borderId="67" xfId="0" applyFont="1" applyBorder="1" applyAlignment="1">
      <alignment horizontal="center" vertical="center" wrapText="1"/>
    </xf>
    <xf numFmtId="0" fontId="69" fillId="0" borderId="91" xfId="0" applyFont="1" applyBorder="1" applyAlignment="1">
      <alignment horizontal="center" vertical="center" wrapText="1"/>
    </xf>
    <xf numFmtId="0" fontId="69" fillId="0" borderId="94" xfId="0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82" xfId="0" applyFont="1" applyFill="1" applyBorder="1" applyAlignment="1">
      <alignment horizontal="center" vertical="center"/>
    </xf>
    <xf numFmtId="0" fontId="69" fillId="0" borderId="75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69" fillId="0" borderId="8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95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1" fontId="69" fillId="0" borderId="19" xfId="51" applyNumberFormat="1" applyFont="1" applyFill="1" applyBorder="1" applyAlignment="1">
      <alignment horizontal="center" vertical="center" wrapText="1"/>
    </xf>
    <xf numFmtId="1" fontId="69" fillId="0" borderId="49" xfId="51" applyNumberFormat="1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86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6" fillId="0" borderId="86" xfId="0" applyFont="1" applyBorder="1" applyAlignment="1">
      <alignment horizontal="center" vertical="center" wrapText="1"/>
    </xf>
    <xf numFmtId="0" fontId="66" fillId="0" borderId="95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9" fillId="8" borderId="62" xfId="0" applyFont="1" applyFill="1" applyBorder="1" applyAlignment="1">
      <alignment horizontal="center" vertical="center" wrapText="1"/>
    </xf>
    <xf numFmtId="0" fontId="69" fillId="37" borderId="92" xfId="0" applyFont="1" applyFill="1" applyBorder="1" applyAlignment="1">
      <alignment horizontal="center"/>
    </xf>
    <xf numFmtId="0" fontId="69" fillId="37" borderId="63" xfId="0" applyFont="1" applyFill="1" applyBorder="1" applyAlignment="1">
      <alignment horizontal="center"/>
    </xf>
    <xf numFmtId="0" fontId="68" fillId="0" borderId="91" xfId="0" applyFont="1" applyBorder="1" applyAlignment="1">
      <alignment horizontal="center" vertical="center"/>
    </xf>
    <xf numFmtId="0" fontId="68" fillId="0" borderId="94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6" fillId="0" borderId="82" xfId="0" applyFont="1" applyBorder="1" applyAlignment="1">
      <alignment horizontal="center" vertical="center" wrapText="1"/>
    </xf>
    <xf numFmtId="0" fontId="66" fillId="0" borderId="75" xfId="0" applyFont="1" applyBorder="1" applyAlignment="1">
      <alignment horizontal="center" vertical="center" wrapText="1"/>
    </xf>
    <xf numFmtId="0" fontId="66" fillId="0" borderId="82" xfId="0" applyFont="1" applyFill="1" applyBorder="1" applyAlignment="1">
      <alignment horizontal="center" vertical="center" wrapText="1"/>
    </xf>
    <xf numFmtId="0" fontId="66" fillId="0" borderId="75" xfId="0" applyFont="1" applyFill="1" applyBorder="1" applyAlignment="1">
      <alignment horizontal="center" vertical="center" wrapText="1"/>
    </xf>
    <xf numFmtId="0" fontId="66" fillId="0" borderId="67" xfId="0" applyFont="1" applyFill="1" applyBorder="1" applyAlignment="1">
      <alignment horizontal="center" vertical="center" wrapText="1"/>
    </xf>
    <xf numFmtId="0" fontId="76" fillId="39" borderId="15" xfId="0" applyFont="1" applyFill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7" fillId="35" borderId="90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7" fillId="35" borderId="60" xfId="0" applyFont="1" applyFill="1" applyBorder="1" applyAlignment="1">
      <alignment horizontal="center" vertical="center" wrapText="1"/>
    </xf>
    <xf numFmtId="0" fontId="66" fillId="0" borderId="94" xfId="0" applyFont="1" applyBorder="1" applyAlignment="1">
      <alignment horizontal="center" vertical="center" wrapText="1"/>
    </xf>
    <xf numFmtId="0" fontId="75" fillId="35" borderId="94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6" fillId="0" borderId="8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69" fillId="0" borderId="85" xfId="0" applyFont="1" applyBorder="1" applyAlignment="1">
      <alignment horizontal="center" vertical="center"/>
    </xf>
    <xf numFmtId="0" fontId="69" fillId="0" borderId="58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9" fontId="69" fillId="0" borderId="85" xfId="57" applyFont="1" applyBorder="1" applyAlignment="1">
      <alignment horizontal="center" vertical="center"/>
    </xf>
    <xf numFmtId="9" fontId="69" fillId="0" borderId="58" xfId="57" applyFont="1" applyBorder="1" applyAlignment="1">
      <alignment horizontal="center" vertical="center"/>
    </xf>
    <xf numFmtId="9" fontId="69" fillId="0" borderId="62" xfId="57" applyFont="1" applyBorder="1" applyAlignment="1">
      <alignment horizontal="center" vertical="center"/>
    </xf>
    <xf numFmtId="0" fontId="69" fillId="0" borderId="9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71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 wrapText="1"/>
    </xf>
    <xf numFmtId="0" fontId="63" fillId="0" borderId="95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2" fontId="65" fillId="0" borderId="15" xfId="0" applyNumberFormat="1" applyFont="1" applyBorder="1" applyAlignment="1">
      <alignment horizontal="center" vertical="center" wrapText="1"/>
    </xf>
    <xf numFmtId="2" fontId="65" fillId="0" borderId="71" xfId="0" applyNumberFormat="1" applyFont="1" applyBorder="1" applyAlignment="1">
      <alignment horizontal="center" vertical="center" wrapText="1"/>
    </xf>
    <xf numFmtId="0" fontId="63" fillId="0" borderId="56" xfId="0" applyFont="1" applyFill="1" applyBorder="1" applyAlignment="1">
      <alignment horizontal="center" vertical="center" wrapText="1"/>
    </xf>
    <xf numFmtId="2" fontId="65" fillId="0" borderId="69" xfId="0" applyNumberFormat="1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94" xfId="0" applyFont="1" applyBorder="1" applyAlignment="1">
      <alignment horizontal="center" vertical="center" wrapText="1"/>
    </xf>
    <xf numFmtId="0" fontId="63" fillId="0" borderId="57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9" fillId="0" borderId="8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1" fontId="63" fillId="0" borderId="31" xfId="0" applyNumberFormat="1" applyFont="1" applyBorder="1" applyAlignment="1">
      <alignment horizontal="center" vertical="center" wrapText="1"/>
    </xf>
    <xf numFmtId="1" fontId="63" fillId="0" borderId="21" xfId="0" applyNumberFormat="1" applyFont="1" applyBorder="1" applyAlignment="1">
      <alignment horizontal="center" vertical="center" wrapText="1"/>
    </xf>
    <xf numFmtId="1" fontId="63" fillId="0" borderId="27" xfId="0" applyNumberFormat="1" applyFont="1" applyBorder="1" applyAlignment="1">
      <alignment horizontal="center" vertical="center" wrapText="1"/>
    </xf>
    <xf numFmtId="0" fontId="77" fillId="39" borderId="82" xfId="0" applyFont="1" applyFill="1" applyBorder="1" applyAlignment="1">
      <alignment horizontal="center" vertical="center" wrapText="1"/>
    </xf>
    <xf numFmtId="0" fontId="77" fillId="39" borderId="95" xfId="0" applyFont="1" applyFill="1" applyBorder="1" applyAlignment="1">
      <alignment horizontal="center" vertical="center" wrapText="1"/>
    </xf>
    <xf numFmtId="0" fontId="75" fillId="35" borderId="90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5" fillId="35" borderId="60" xfId="0" applyFont="1" applyFill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9" fontId="69" fillId="0" borderId="10" xfId="0" applyNumberFormat="1" applyFont="1" applyFill="1" applyBorder="1" applyAlignment="1">
      <alignment horizontal="center" vertical="center"/>
    </xf>
    <xf numFmtId="9" fontId="69" fillId="0" borderId="41" xfId="0" applyNumberFormat="1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9" fontId="69" fillId="0" borderId="10" xfId="57" applyNumberFormat="1" applyFont="1" applyFill="1" applyBorder="1" applyAlignment="1">
      <alignment horizontal="center" vertical="center" wrapText="1"/>
    </xf>
    <xf numFmtId="1" fontId="68" fillId="0" borderId="76" xfId="51" applyNumberFormat="1" applyFont="1" applyFill="1" applyBorder="1" applyAlignment="1">
      <alignment horizontal="center" vertical="center" wrapText="1"/>
    </xf>
    <xf numFmtId="0" fontId="68" fillId="0" borderId="10" xfId="57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248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3</xdr:col>
      <xdr:colOff>333375</xdr:colOff>
      <xdr:row>2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9525"/>
          <a:ext cx="4324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1152525</xdr:colOff>
      <xdr:row>5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9525"/>
          <a:ext cx="35242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7"/>
  <sheetViews>
    <sheetView zoomScale="66" zoomScaleNormal="66" zoomScalePageLayoutView="0" workbookViewId="0" topLeftCell="X10">
      <pane ySplit="4" topLeftCell="A14" activePane="bottomLeft" state="frozen"/>
      <selection pane="topLeft" activeCell="A10" sqref="A10"/>
      <selection pane="bottomLeft" activeCell="AP28" sqref="AP28:AP31"/>
    </sheetView>
  </sheetViews>
  <sheetFormatPr defaultColWidth="11.421875" defaultRowHeight="15"/>
  <cols>
    <col min="1" max="1" width="21.421875" style="0" bestFit="1" customWidth="1"/>
    <col min="2" max="2" width="8.8515625" style="0" bestFit="1" customWidth="1"/>
    <col min="3" max="3" width="21.8515625" style="0" customWidth="1"/>
    <col min="4" max="4" width="31.00390625" style="0" customWidth="1"/>
    <col min="5" max="7" width="28.00390625" style="0" customWidth="1"/>
    <col min="8" max="8" width="22.28125" style="0" bestFit="1" customWidth="1"/>
    <col min="9" max="9" width="33.421875" style="0" customWidth="1"/>
    <col min="10" max="10" width="16.7109375" style="0" customWidth="1"/>
    <col min="11" max="11" width="15.8515625" style="0" customWidth="1"/>
    <col min="12" max="13" width="13.57421875" style="0" bestFit="1" customWidth="1"/>
    <col min="14" max="15" width="13.57421875" style="0" customWidth="1"/>
    <col min="16" max="16" width="13.140625" style="0" customWidth="1"/>
    <col min="17" max="17" width="17.00390625" style="0" customWidth="1"/>
    <col min="18" max="18" width="16.28125" style="0" customWidth="1"/>
    <col min="19" max="19" width="16.421875" style="0" bestFit="1" customWidth="1"/>
    <col min="20" max="20" width="15.8515625" style="0" customWidth="1"/>
    <col min="21" max="41" width="14.57421875" style="0" customWidth="1"/>
    <col min="42" max="42" width="22.7109375" style="0" customWidth="1"/>
    <col min="43" max="46" width="20.8515625" style="0" customWidth="1"/>
  </cols>
  <sheetData>
    <row r="1" spans="1:42" s="7" customFormat="1" ht="26.25">
      <c r="A1" s="620" t="s">
        <v>20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</row>
    <row r="2" spans="1:42" s="7" customFormat="1" ht="26.25">
      <c r="A2" s="620" t="s">
        <v>25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</row>
    <row r="3" spans="1:42" s="7" customFormat="1" ht="26.25">
      <c r="A3" s="620" t="s">
        <v>22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</row>
    <row r="4" spans="1:42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="7" customFormat="1" ht="15.75" thickBot="1"/>
    <row r="6" spans="1:9" s="7" customFormat="1" ht="15">
      <c r="A6" s="621" t="s">
        <v>0</v>
      </c>
      <c r="B6" s="622"/>
      <c r="C6" s="623"/>
      <c r="D6" s="624"/>
      <c r="E6" s="3"/>
      <c r="F6" s="3"/>
      <c r="G6" s="3"/>
      <c r="I6" s="7" t="s">
        <v>112</v>
      </c>
    </row>
    <row r="7" spans="1:7" s="7" customFormat="1" ht="30">
      <c r="A7" s="5" t="s">
        <v>1</v>
      </c>
      <c r="B7" s="625" t="s">
        <v>2</v>
      </c>
      <c r="C7" s="626"/>
      <c r="D7" s="1" t="s">
        <v>27</v>
      </c>
      <c r="E7" s="3"/>
      <c r="F7" s="3"/>
      <c r="G7" s="3"/>
    </row>
    <row r="8" spans="1:4" s="7" customFormat="1" ht="42.75" customHeight="1" thickBot="1">
      <c r="A8" s="6" t="s">
        <v>28</v>
      </c>
      <c r="B8" s="596" t="s">
        <v>29</v>
      </c>
      <c r="C8" s="597"/>
      <c r="D8" s="2" t="s">
        <v>113</v>
      </c>
    </row>
    <row r="9" s="7" customFormat="1" ht="15.75" thickBot="1"/>
    <row r="10" spans="1:42" s="7" customFormat="1" ht="19.5" thickBot="1">
      <c r="A10" s="627" t="s">
        <v>3</v>
      </c>
      <c r="B10" s="628"/>
      <c r="C10" s="628"/>
      <c r="D10" s="628"/>
      <c r="E10" s="628"/>
      <c r="F10" s="628"/>
      <c r="G10" s="628"/>
      <c r="H10" s="628"/>
      <c r="I10" s="629"/>
      <c r="J10" s="601">
        <v>2021</v>
      </c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</row>
    <row r="11" spans="1:42" s="7" customFormat="1" ht="38.25" customHeight="1">
      <c r="A11" s="615" t="s">
        <v>21</v>
      </c>
      <c r="B11" s="612" t="s">
        <v>26</v>
      </c>
      <c r="C11" s="609" t="s">
        <v>4</v>
      </c>
      <c r="D11" s="630" t="s">
        <v>5</v>
      </c>
      <c r="E11" s="598" t="s">
        <v>6</v>
      </c>
      <c r="F11" s="598" t="s">
        <v>7</v>
      </c>
      <c r="G11" s="609" t="s">
        <v>8</v>
      </c>
      <c r="H11" s="598" t="s">
        <v>61</v>
      </c>
      <c r="I11" s="630" t="s">
        <v>62</v>
      </c>
      <c r="J11" s="602" t="s">
        <v>9</v>
      </c>
      <c r="K11" s="602"/>
      <c r="L11" s="602"/>
      <c r="M11" s="602"/>
      <c r="N11" s="602" t="s">
        <v>23</v>
      </c>
      <c r="O11" s="602"/>
      <c r="P11" s="602"/>
      <c r="Q11" s="602"/>
      <c r="R11" s="602" t="s">
        <v>10</v>
      </c>
      <c r="S11" s="602"/>
      <c r="T11" s="602"/>
      <c r="U11" s="602"/>
      <c r="V11" s="640" t="s">
        <v>11</v>
      </c>
      <c r="W11" s="594"/>
      <c r="X11" s="594"/>
      <c r="Y11" s="594"/>
      <c r="Z11" s="640" t="s">
        <v>12</v>
      </c>
      <c r="AA11" s="594"/>
      <c r="AB11" s="594"/>
      <c r="AC11" s="594"/>
      <c r="AD11" s="593" t="s">
        <v>13</v>
      </c>
      <c r="AE11" s="594"/>
      <c r="AF11" s="594"/>
      <c r="AG11" s="595"/>
      <c r="AH11" s="593" t="s">
        <v>14</v>
      </c>
      <c r="AI11" s="594"/>
      <c r="AJ11" s="594"/>
      <c r="AK11" s="595"/>
      <c r="AL11" s="593" t="s">
        <v>15</v>
      </c>
      <c r="AM11" s="594"/>
      <c r="AN11" s="594"/>
      <c r="AO11" s="595"/>
      <c r="AP11" s="606" t="s">
        <v>24</v>
      </c>
    </row>
    <row r="12" spans="1:42" s="7" customFormat="1" ht="15.75" thickBot="1">
      <c r="A12" s="615"/>
      <c r="B12" s="613"/>
      <c r="C12" s="610"/>
      <c r="D12" s="631"/>
      <c r="E12" s="599"/>
      <c r="F12" s="599"/>
      <c r="G12" s="610"/>
      <c r="H12" s="599"/>
      <c r="I12" s="631"/>
      <c r="J12" s="603" t="s">
        <v>63</v>
      </c>
      <c r="K12" s="604"/>
      <c r="L12" s="604"/>
      <c r="M12" s="605"/>
      <c r="N12" s="603" t="s">
        <v>63</v>
      </c>
      <c r="O12" s="604"/>
      <c r="P12" s="604"/>
      <c r="Q12" s="605"/>
      <c r="R12" s="603" t="s">
        <v>63</v>
      </c>
      <c r="S12" s="604"/>
      <c r="T12" s="604"/>
      <c r="U12" s="605"/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607"/>
    </row>
    <row r="13" spans="1:42" s="7" customFormat="1" ht="42" customHeight="1" thickBot="1">
      <c r="A13" s="616"/>
      <c r="B13" s="614"/>
      <c r="C13" s="611"/>
      <c r="D13" s="633"/>
      <c r="E13" s="600"/>
      <c r="F13" s="600"/>
      <c r="G13" s="611"/>
      <c r="H13" s="600"/>
      <c r="I13" s="632"/>
      <c r="J13" s="437" t="s">
        <v>64</v>
      </c>
      <c r="K13" s="438" t="s">
        <v>65</v>
      </c>
      <c r="L13" s="439" t="s">
        <v>66</v>
      </c>
      <c r="M13" s="440" t="s">
        <v>67</v>
      </c>
      <c r="N13" s="437" t="s">
        <v>64</v>
      </c>
      <c r="O13" s="438" t="s">
        <v>65</v>
      </c>
      <c r="P13" s="439" t="s">
        <v>66</v>
      </c>
      <c r="Q13" s="440" t="s">
        <v>68</v>
      </c>
      <c r="R13" s="456" t="s">
        <v>64</v>
      </c>
      <c r="S13" s="438" t="s">
        <v>65</v>
      </c>
      <c r="T13" s="439" t="s">
        <v>66</v>
      </c>
      <c r="U13" s="440" t="s">
        <v>68</v>
      </c>
      <c r="V13" s="437" t="s">
        <v>64</v>
      </c>
      <c r="W13" s="438" t="s">
        <v>65</v>
      </c>
      <c r="X13" s="439" t="s">
        <v>66</v>
      </c>
      <c r="Y13" s="440" t="s">
        <v>68</v>
      </c>
      <c r="Z13" s="437" t="s">
        <v>64</v>
      </c>
      <c r="AA13" s="438" t="s">
        <v>65</v>
      </c>
      <c r="AB13" s="439" t="s">
        <v>66</v>
      </c>
      <c r="AC13" s="440" t="s">
        <v>68</v>
      </c>
      <c r="AD13" s="437" t="s">
        <v>64</v>
      </c>
      <c r="AE13" s="438" t="s">
        <v>65</v>
      </c>
      <c r="AF13" s="439" t="s">
        <v>66</v>
      </c>
      <c r="AG13" s="440" t="s">
        <v>68</v>
      </c>
      <c r="AH13" s="437" t="s">
        <v>64</v>
      </c>
      <c r="AI13" s="438" t="s">
        <v>65</v>
      </c>
      <c r="AJ13" s="439" t="s">
        <v>66</v>
      </c>
      <c r="AK13" s="440" t="s">
        <v>68</v>
      </c>
      <c r="AL13" s="437" t="s">
        <v>64</v>
      </c>
      <c r="AM13" s="438" t="s">
        <v>65</v>
      </c>
      <c r="AN13" s="439" t="s">
        <v>66</v>
      </c>
      <c r="AO13" s="440" t="s">
        <v>68</v>
      </c>
      <c r="AP13" s="608"/>
    </row>
    <row r="14" spans="1:42" s="7" customFormat="1" ht="74.25" customHeight="1" thickBot="1">
      <c r="A14" s="637" t="s">
        <v>114</v>
      </c>
      <c r="B14" s="637">
        <v>13791</v>
      </c>
      <c r="C14" s="637" t="s">
        <v>115</v>
      </c>
      <c r="D14" s="637" t="s">
        <v>116</v>
      </c>
      <c r="E14" s="199" t="s">
        <v>117</v>
      </c>
      <c r="F14" s="332">
        <v>0.1</v>
      </c>
      <c r="G14" s="333" t="s">
        <v>118</v>
      </c>
      <c r="H14" s="225" t="s">
        <v>249</v>
      </c>
      <c r="I14" s="449" t="s">
        <v>249</v>
      </c>
      <c r="J14" s="370" t="s">
        <v>249</v>
      </c>
      <c r="K14" s="225" t="s">
        <v>249</v>
      </c>
      <c r="L14" s="225" t="s">
        <v>249</v>
      </c>
      <c r="M14" s="452">
        <f>3/8*100</f>
        <v>37.5</v>
      </c>
      <c r="N14" s="370" t="s">
        <v>249</v>
      </c>
      <c r="O14" s="225" t="s">
        <v>249</v>
      </c>
      <c r="P14" s="225" t="s">
        <v>249</v>
      </c>
      <c r="Q14" s="452">
        <f>3/12*100</f>
        <v>25</v>
      </c>
      <c r="R14" s="370" t="s">
        <v>249</v>
      </c>
      <c r="S14" s="225" t="s">
        <v>249</v>
      </c>
      <c r="T14" s="225" t="s">
        <v>249</v>
      </c>
      <c r="U14" s="452">
        <f>14/33*100</f>
        <v>42.42424242424242</v>
      </c>
      <c r="V14" s="370" t="s">
        <v>249</v>
      </c>
      <c r="W14" s="225" t="s">
        <v>249</v>
      </c>
      <c r="X14" s="225" t="s">
        <v>249</v>
      </c>
      <c r="Y14" s="452">
        <v>46.15</v>
      </c>
      <c r="Z14" s="370" t="s">
        <v>249</v>
      </c>
      <c r="AA14" s="225" t="s">
        <v>249</v>
      </c>
      <c r="AB14" s="225" t="s">
        <v>249</v>
      </c>
      <c r="AC14" s="452">
        <v>16.67</v>
      </c>
      <c r="AD14" s="370" t="s">
        <v>249</v>
      </c>
      <c r="AE14" s="225" t="s">
        <v>249</v>
      </c>
      <c r="AF14" s="225" t="s">
        <v>249</v>
      </c>
      <c r="AG14" s="452">
        <v>41.67</v>
      </c>
      <c r="AH14" s="441" t="s">
        <v>249</v>
      </c>
      <c r="AI14" s="300" t="s">
        <v>249</v>
      </c>
      <c r="AJ14" s="300" t="s">
        <v>249</v>
      </c>
      <c r="AK14" s="578">
        <v>50</v>
      </c>
      <c r="AL14" s="441" t="s">
        <v>249</v>
      </c>
      <c r="AM14" s="300" t="s">
        <v>249</v>
      </c>
      <c r="AN14" s="300" t="s">
        <v>249</v>
      </c>
      <c r="AO14" s="578">
        <v>44.44</v>
      </c>
      <c r="AP14" s="334">
        <f>(M14+Q14+U14+Y14+AC14+AG14+AK14+AO14)/8</f>
        <v>37.981780303030305</v>
      </c>
    </row>
    <row r="15" spans="1:42" s="7" customFormat="1" ht="87" customHeight="1" thickBot="1">
      <c r="A15" s="638"/>
      <c r="B15" s="638"/>
      <c r="C15" s="638"/>
      <c r="D15" s="638"/>
      <c r="E15" s="349" t="s">
        <v>119</v>
      </c>
      <c r="F15" s="331">
        <v>0.65</v>
      </c>
      <c r="G15" s="343" t="s">
        <v>120</v>
      </c>
      <c r="H15" s="300" t="s">
        <v>249</v>
      </c>
      <c r="I15" s="450" t="s">
        <v>249</v>
      </c>
      <c r="J15" s="397" t="s">
        <v>249</v>
      </c>
      <c r="K15" s="300" t="s">
        <v>249</v>
      </c>
      <c r="L15" s="300" t="s">
        <v>249</v>
      </c>
      <c r="M15" s="453">
        <v>0</v>
      </c>
      <c r="N15" s="397" t="s">
        <v>249</v>
      </c>
      <c r="O15" s="300" t="s">
        <v>249</v>
      </c>
      <c r="P15" s="300" t="s">
        <v>249</v>
      </c>
      <c r="Q15" s="453">
        <f>154/154</f>
        <v>1</v>
      </c>
      <c r="R15" s="397" t="s">
        <v>249</v>
      </c>
      <c r="S15" s="300" t="s">
        <v>249</v>
      </c>
      <c r="T15" s="300" t="s">
        <v>249</v>
      </c>
      <c r="U15" s="453">
        <f>134/181</f>
        <v>0.7403314917127072</v>
      </c>
      <c r="V15" s="397" t="s">
        <v>249</v>
      </c>
      <c r="W15" s="300" t="s">
        <v>249</v>
      </c>
      <c r="X15" s="300" t="s">
        <v>249</v>
      </c>
      <c r="Y15" s="453">
        <v>0.9423</v>
      </c>
      <c r="Z15" s="397" t="s">
        <v>249</v>
      </c>
      <c r="AA15" s="300" t="s">
        <v>249</v>
      </c>
      <c r="AB15" s="300" t="s">
        <v>249</v>
      </c>
      <c r="AC15" s="453">
        <v>0.8529</v>
      </c>
      <c r="AD15" s="397" t="s">
        <v>249</v>
      </c>
      <c r="AE15" s="300" t="s">
        <v>249</v>
      </c>
      <c r="AF15" s="300" t="s">
        <v>249</v>
      </c>
      <c r="AG15" s="453">
        <v>0.8384</v>
      </c>
      <c r="AH15" s="441" t="s">
        <v>249</v>
      </c>
      <c r="AI15" s="300" t="s">
        <v>249</v>
      </c>
      <c r="AJ15" s="300" t="s">
        <v>249</v>
      </c>
      <c r="AK15" s="579">
        <v>1</v>
      </c>
      <c r="AL15" s="441" t="s">
        <v>249</v>
      </c>
      <c r="AM15" s="300" t="s">
        <v>249</v>
      </c>
      <c r="AN15" s="300" t="s">
        <v>249</v>
      </c>
      <c r="AO15" s="579">
        <v>1</v>
      </c>
      <c r="AP15" s="335">
        <f>(M15+Q15+U15+Y15+AC15+AG15+AK15+AO15)/8</f>
        <v>0.7967414364640883</v>
      </c>
    </row>
    <row r="16" spans="1:42" s="7" customFormat="1" ht="53.25" customHeight="1" thickBot="1">
      <c r="A16" s="638"/>
      <c r="B16" s="638"/>
      <c r="C16" s="638"/>
      <c r="D16" s="638"/>
      <c r="E16" s="216" t="s">
        <v>121</v>
      </c>
      <c r="F16" s="217">
        <v>0.52</v>
      </c>
      <c r="G16" s="333" t="s">
        <v>122</v>
      </c>
      <c r="H16" s="225" t="s">
        <v>249</v>
      </c>
      <c r="I16" s="449" t="s">
        <v>249</v>
      </c>
      <c r="J16" s="370" t="s">
        <v>249</v>
      </c>
      <c r="K16" s="225" t="s">
        <v>249</v>
      </c>
      <c r="L16" s="225" t="s">
        <v>249</v>
      </c>
      <c r="M16" s="454">
        <f>1/3</f>
        <v>0.3333333333333333</v>
      </c>
      <c r="N16" s="370" t="s">
        <v>249</v>
      </c>
      <c r="O16" s="225" t="s">
        <v>249</v>
      </c>
      <c r="P16" s="225" t="s">
        <v>249</v>
      </c>
      <c r="Q16" s="454">
        <f>1/3</f>
        <v>0.3333333333333333</v>
      </c>
      <c r="R16" s="370" t="s">
        <v>249</v>
      </c>
      <c r="S16" s="225" t="s">
        <v>249</v>
      </c>
      <c r="T16" s="225" t="s">
        <v>249</v>
      </c>
      <c r="U16" s="454">
        <f>11/14</f>
        <v>0.7857142857142857</v>
      </c>
      <c r="V16" s="370" t="s">
        <v>249</v>
      </c>
      <c r="W16" s="225" t="s">
        <v>249</v>
      </c>
      <c r="X16" s="225" t="s">
        <v>249</v>
      </c>
      <c r="Y16" s="454">
        <v>1</v>
      </c>
      <c r="Z16" s="370" t="s">
        <v>249</v>
      </c>
      <c r="AA16" s="225" t="s">
        <v>249</v>
      </c>
      <c r="AB16" s="225" t="s">
        <v>249</v>
      </c>
      <c r="AC16" s="454">
        <v>1</v>
      </c>
      <c r="AD16" s="370" t="s">
        <v>249</v>
      </c>
      <c r="AE16" s="225" t="s">
        <v>249</v>
      </c>
      <c r="AF16" s="225" t="s">
        <v>249</v>
      </c>
      <c r="AG16" s="454">
        <v>1</v>
      </c>
      <c r="AH16" s="441" t="s">
        <v>249</v>
      </c>
      <c r="AI16" s="300" t="s">
        <v>249</v>
      </c>
      <c r="AJ16" s="300" t="s">
        <v>249</v>
      </c>
      <c r="AK16" s="580">
        <v>0.875</v>
      </c>
      <c r="AL16" s="441" t="s">
        <v>249</v>
      </c>
      <c r="AM16" s="300" t="s">
        <v>249</v>
      </c>
      <c r="AN16" s="300" t="s">
        <v>249</v>
      </c>
      <c r="AO16" s="580">
        <v>1</v>
      </c>
      <c r="AP16" s="336">
        <f>(M16+Q16+U16+Y16+AC16+AG16+AK16+AO16)/8</f>
        <v>0.7909226190476191</v>
      </c>
    </row>
    <row r="17" spans="1:42" s="7" customFormat="1" ht="70.5" customHeight="1" thickBot="1">
      <c r="A17" s="638"/>
      <c r="B17" s="638"/>
      <c r="C17" s="638"/>
      <c r="D17" s="638"/>
      <c r="E17" s="347" t="s">
        <v>123</v>
      </c>
      <c r="F17" s="218">
        <v>100</v>
      </c>
      <c r="G17" s="342" t="s">
        <v>124</v>
      </c>
      <c r="H17" s="250" t="s">
        <v>249</v>
      </c>
      <c r="I17" s="451" t="s">
        <v>249</v>
      </c>
      <c r="J17" s="370" t="s">
        <v>249</v>
      </c>
      <c r="K17" s="225" t="s">
        <v>249</v>
      </c>
      <c r="L17" s="225" t="s">
        <v>249</v>
      </c>
      <c r="M17" s="455">
        <v>40</v>
      </c>
      <c r="N17" s="370" t="s">
        <v>249</v>
      </c>
      <c r="O17" s="225" t="s">
        <v>249</v>
      </c>
      <c r="P17" s="225" t="s">
        <v>249</v>
      </c>
      <c r="Q17" s="455">
        <v>18</v>
      </c>
      <c r="R17" s="370" t="s">
        <v>249</v>
      </c>
      <c r="S17" s="225" t="s">
        <v>249</v>
      </c>
      <c r="T17" s="225" t="s">
        <v>249</v>
      </c>
      <c r="U17" s="455">
        <v>45</v>
      </c>
      <c r="V17" s="370" t="s">
        <v>249</v>
      </c>
      <c r="W17" s="225" t="s">
        <v>249</v>
      </c>
      <c r="X17" s="225" t="s">
        <v>249</v>
      </c>
      <c r="Y17" s="455">
        <v>22</v>
      </c>
      <c r="Z17" s="370" t="s">
        <v>249</v>
      </c>
      <c r="AA17" s="225" t="s">
        <v>249</v>
      </c>
      <c r="AB17" s="225" t="s">
        <v>249</v>
      </c>
      <c r="AC17" s="455">
        <v>33</v>
      </c>
      <c r="AD17" s="370" t="s">
        <v>249</v>
      </c>
      <c r="AE17" s="225" t="s">
        <v>249</v>
      </c>
      <c r="AF17" s="225" t="s">
        <v>249</v>
      </c>
      <c r="AG17" s="455">
        <v>19</v>
      </c>
      <c r="AH17" s="441" t="s">
        <v>249</v>
      </c>
      <c r="AI17" s="300" t="s">
        <v>249</v>
      </c>
      <c r="AJ17" s="300" t="s">
        <v>249</v>
      </c>
      <c r="AK17" s="581">
        <v>15</v>
      </c>
      <c r="AL17" s="441" t="s">
        <v>249</v>
      </c>
      <c r="AM17" s="300" t="s">
        <v>249</v>
      </c>
      <c r="AN17" s="300" t="s">
        <v>249</v>
      </c>
      <c r="AO17" s="581">
        <v>15</v>
      </c>
      <c r="AP17" s="457">
        <f>M17+Q17+U17+Y17+AC17+AG17+AK17+AO17</f>
        <v>207</v>
      </c>
    </row>
    <row r="18" spans="1:42" s="7" customFormat="1" ht="15" customHeight="1">
      <c r="A18" s="638"/>
      <c r="B18" s="638"/>
      <c r="C18" s="638"/>
      <c r="D18" s="638"/>
      <c r="E18" s="617" t="s">
        <v>126</v>
      </c>
      <c r="F18" s="641">
        <v>100</v>
      </c>
      <c r="G18" s="644" t="s">
        <v>273</v>
      </c>
      <c r="H18" s="647" t="s">
        <v>74</v>
      </c>
      <c r="I18" s="345" t="s">
        <v>75</v>
      </c>
      <c r="J18" s="318">
        <v>0</v>
      </c>
      <c r="K18" s="319">
        <v>0</v>
      </c>
      <c r="L18" s="319">
        <v>0</v>
      </c>
      <c r="M18" s="325">
        <v>0</v>
      </c>
      <c r="N18" s="318">
        <v>0</v>
      </c>
      <c r="O18" s="319">
        <v>0</v>
      </c>
      <c r="P18" s="319">
        <v>0</v>
      </c>
      <c r="Q18" s="325">
        <v>0</v>
      </c>
      <c r="R18" s="318">
        <v>0</v>
      </c>
      <c r="S18" s="319">
        <v>0</v>
      </c>
      <c r="T18" s="319">
        <v>0</v>
      </c>
      <c r="U18" s="341">
        <v>0</v>
      </c>
      <c r="V18" s="364">
        <v>0</v>
      </c>
      <c r="W18" s="319">
        <v>0</v>
      </c>
      <c r="X18" s="364">
        <v>0</v>
      </c>
      <c r="Y18" s="442">
        <v>0</v>
      </c>
      <c r="Z18" s="364">
        <v>0</v>
      </c>
      <c r="AA18" s="319">
        <v>0</v>
      </c>
      <c r="AB18" s="364">
        <v>0</v>
      </c>
      <c r="AC18" s="325">
        <v>0</v>
      </c>
      <c r="AD18" s="318">
        <v>0</v>
      </c>
      <c r="AE18" s="319">
        <v>0</v>
      </c>
      <c r="AF18" s="364">
        <v>0</v>
      </c>
      <c r="AG18" s="366">
        <v>0</v>
      </c>
      <c r="AH18" s="364">
        <v>0</v>
      </c>
      <c r="AI18" s="319">
        <v>0</v>
      </c>
      <c r="AJ18" s="364">
        <v>0</v>
      </c>
      <c r="AK18" s="442">
        <v>0</v>
      </c>
      <c r="AL18" s="364">
        <v>0</v>
      </c>
      <c r="AM18" s="319">
        <v>0</v>
      </c>
      <c r="AN18" s="364">
        <v>0</v>
      </c>
      <c r="AO18" s="325">
        <v>0</v>
      </c>
      <c r="AP18" s="460">
        <f>M18+Q18+U18+Y18+AC18+AG18+AK18+AO18</f>
        <v>0</v>
      </c>
    </row>
    <row r="19" spans="1:42" s="7" customFormat="1" ht="15" customHeight="1">
      <c r="A19" s="638"/>
      <c r="B19" s="638"/>
      <c r="C19" s="638"/>
      <c r="D19" s="638"/>
      <c r="E19" s="618"/>
      <c r="F19" s="642"/>
      <c r="G19" s="645"/>
      <c r="H19" s="648"/>
      <c r="I19" s="315" t="s">
        <v>76</v>
      </c>
      <c r="J19" s="320">
        <v>0</v>
      </c>
      <c r="K19" s="31">
        <v>0</v>
      </c>
      <c r="L19" s="31">
        <v>0</v>
      </c>
      <c r="M19" s="326">
        <v>0</v>
      </c>
      <c r="N19" s="320">
        <v>0</v>
      </c>
      <c r="O19" s="31">
        <v>0</v>
      </c>
      <c r="P19" s="31">
        <v>0</v>
      </c>
      <c r="Q19" s="326">
        <v>0</v>
      </c>
      <c r="R19" s="320">
        <v>0</v>
      </c>
      <c r="S19" s="31">
        <v>0</v>
      </c>
      <c r="T19" s="31">
        <v>0</v>
      </c>
      <c r="U19" s="321">
        <v>0</v>
      </c>
      <c r="V19" s="317">
        <v>0</v>
      </c>
      <c r="W19" s="31">
        <v>0</v>
      </c>
      <c r="X19" s="317">
        <v>0</v>
      </c>
      <c r="Y19" s="443">
        <v>0</v>
      </c>
      <c r="Z19" s="317">
        <v>0</v>
      </c>
      <c r="AA19" s="31">
        <v>0</v>
      </c>
      <c r="AB19" s="317">
        <v>0</v>
      </c>
      <c r="AC19" s="326">
        <v>0</v>
      </c>
      <c r="AD19" s="320">
        <v>0</v>
      </c>
      <c r="AE19" s="31">
        <v>0</v>
      </c>
      <c r="AF19" s="317">
        <v>0</v>
      </c>
      <c r="AG19" s="321">
        <v>0</v>
      </c>
      <c r="AH19" s="317">
        <v>0</v>
      </c>
      <c r="AI19" s="31">
        <v>0</v>
      </c>
      <c r="AJ19" s="317">
        <v>0</v>
      </c>
      <c r="AK19" s="443">
        <v>0</v>
      </c>
      <c r="AL19" s="317">
        <v>0</v>
      </c>
      <c r="AM19" s="31">
        <v>0</v>
      </c>
      <c r="AN19" s="317">
        <v>0</v>
      </c>
      <c r="AO19" s="326">
        <v>0</v>
      </c>
      <c r="AP19" s="458">
        <f aca="true" t="shared" si="0" ref="AP19:AP27">M19+Q19+U19+Y19+AC19+AG19+AK19+AO19</f>
        <v>0</v>
      </c>
    </row>
    <row r="20" spans="1:42" s="7" customFormat="1" ht="15" customHeight="1">
      <c r="A20" s="638"/>
      <c r="B20" s="638"/>
      <c r="C20" s="638"/>
      <c r="D20" s="638"/>
      <c r="E20" s="618"/>
      <c r="F20" s="642"/>
      <c r="G20" s="645"/>
      <c r="H20" s="648"/>
      <c r="I20" s="315" t="s">
        <v>77</v>
      </c>
      <c r="J20" s="320">
        <v>0</v>
      </c>
      <c r="K20" s="31">
        <v>0</v>
      </c>
      <c r="L20" s="31">
        <v>0</v>
      </c>
      <c r="M20" s="326">
        <v>0</v>
      </c>
      <c r="N20" s="320">
        <v>24</v>
      </c>
      <c r="O20" s="31">
        <v>11</v>
      </c>
      <c r="P20" s="31">
        <v>0</v>
      </c>
      <c r="Q20" s="326">
        <v>35</v>
      </c>
      <c r="R20" s="320">
        <v>30.099999999999998</v>
      </c>
      <c r="S20" s="31">
        <v>12.9</v>
      </c>
      <c r="T20" s="31">
        <v>0</v>
      </c>
      <c r="U20" s="321">
        <v>43</v>
      </c>
      <c r="V20" s="317">
        <v>3</v>
      </c>
      <c r="W20" s="31">
        <v>12</v>
      </c>
      <c r="X20" s="31">
        <v>0</v>
      </c>
      <c r="Y20" s="443">
        <v>15</v>
      </c>
      <c r="Z20" s="317">
        <v>2</v>
      </c>
      <c r="AA20" s="31">
        <v>2</v>
      </c>
      <c r="AB20" s="31">
        <v>0</v>
      </c>
      <c r="AC20" s="326">
        <v>4</v>
      </c>
      <c r="AD20" s="320">
        <v>14</v>
      </c>
      <c r="AE20" s="31">
        <v>4</v>
      </c>
      <c r="AF20" s="31">
        <v>0</v>
      </c>
      <c r="AG20" s="321">
        <v>18</v>
      </c>
      <c r="AH20" s="317">
        <v>6</v>
      </c>
      <c r="AI20" s="31">
        <v>1</v>
      </c>
      <c r="AJ20" s="31">
        <v>0</v>
      </c>
      <c r="AK20" s="443">
        <v>7</v>
      </c>
      <c r="AL20" s="317">
        <v>15</v>
      </c>
      <c r="AM20" s="31">
        <v>7</v>
      </c>
      <c r="AN20" s="31">
        <v>0</v>
      </c>
      <c r="AO20" s="326">
        <v>22</v>
      </c>
      <c r="AP20" s="458">
        <f t="shared" si="0"/>
        <v>144</v>
      </c>
    </row>
    <row r="21" spans="1:42" s="7" customFormat="1" ht="15" customHeight="1">
      <c r="A21" s="638"/>
      <c r="B21" s="638"/>
      <c r="C21" s="638"/>
      <c r="D21" s="638"/>
      <c r="E21" s="618"/>
      <c r="F21" s="642"/>
      <c r="G21" s="645"/>
      <c r="H21" s="648"/>
      <c r="I21" s="315" t="s">
        <v>78</v>
      </c>
      <c r="J21" s="320">
        <v>0</v>
      </c>
      <c r="K21" s="31">
        <v>0</v>
      </c>
      <c r="L21" s="31">
        <v>0</v>
      </c>
      <c r="M21" s="326">
        <v>0</v>
      </c>
      <c r="N21" s="320">
        <v>83</v>
      </c>
      <c r="O21" s="31">
        <v>36</v>
      </c>
      <c r="P21" s="31">
        <v>0</v>
      </c>
      <c r="Q21" s="326">
        <v>119</v>
      </c>
      <c r="R21" s="320">
        <v>62.99999999999999</v>
      </c>
      <c r="S21" s="31">
        <v>27</v>
      </c>
      <c r="T21" s="31">
        <v>0</v>
      </c>
      <c r="U21" s="321">
        <v>90</v>
      </c>
      <c r="V21" s="317">
        <v>6</v>
      </c>
      <c r="W21" s="31">
        <v>28</v>
      </c>
      <c r="X21" s="31">
        <v>0</v>
      </c>
      <c r="Y21" s="443">
        <v>34</v>
      </c>
      <c r="Z21" s="317">
        <v>20</v>
      </c>
      <c r="AA21" s="31">
        <v>4</v>
      </c>
      <c r="AB21" s="31">
        <v>0</v>
      </c>
      <c r="AC21" s="326">
        <v>24</v>
      </c>
      <c r="AD21" s="320">
        <v>52</v>
      </c>
      <c r="AE21" s="31">
        <v>10</v>
      </c>
      <c r="AF21" s="31">
        <v>0</v>
      </c>
      <c r="AG21" s="321">
        <v>62</v>
      </c>
      <c r="AH21" s="317">
        <v>9</v>
      </c>
      <c r="AI21" s="31">
        <v>2</v>
      </c>
      <c r="AJ21" s="31">
        <v>0</v>
      </c>
      <c r="AK21" s="443">
        <v>11</v>
      </c>
      <c r="AL21" s="317">
        <v>22</v>
      </c>
      <c r="AM21" s="31">
        <v>10</v>
      </c>
      <c r="AN21" s="31">
        <v>0</v>
      </c>
      <c r="AO21" s="326">
        <v>32</v>
      </c>
      <c r="AP21" s="458">
        <f t="shared" si="0"/>
        <v>372</v>
      </c>
    </row>
    <row r="22" spans="1:42" s="7" customFormat="1" ht="15" customHeight="1">
      <c r="A22" s="638"/>
      <c r="B22" s="638"/>
      <c r="C22" s="638"/>
      <c r="D22" s="638"/>
      <c r="E22" s="618"/>
      <c r="F22" s="642"/>
      <c r="G22" s="645"/>
      <c r="H22" s="648"/>
      <c r="I22" s="315" t="s">
        <v>79</v>
      </c>
      <c r="J22" s="320">
        <v>0</v>
      </c>
      <c r="K22" s="31">
        <v>0</v>
      </c>
      <c r="L22" s="31">
        <v>0</v>
      </c>
      <c r="M22" s="326">
        <v>0</v>
      </c>
      <c r="N22" s="320">
        <v>0</v>
      </c>
      <c r="O22" s="31">
        <v>0</v>
      </c>
      <c r="P22" s="31">
        <v>0</v>
      </c>
      <c r="Q22" s="326">
        <v>0</v>
      </c>
      <c r="R22" s="320">
        <v>0.7</v>
      </c>
      <c r="S22" s="31">
        <v>0.3</v>
      </c>
      <c r="T22" s="31">
        <v>0</v>
      </c>
      <c r="U22" s="321">
        <v>1</v>
      </c>
      <c r="V22" s="317">
        <v>0</v>
      </c>
      <c r="W22" s="31">
        <v>0</v>
      </c>
      <c r="X22" s="31">
        <v>0</v>
      </c>
      <c r="Y22" s="443">
        <v>0</v>
      </c>
      <c r="Z22" s="317">
        <v>1</v>
      </c>
      <c r="AA22" s="31">
        <v>0</v>
      </c>
      <c r="AB22" s="31">
        <v>0</v>
      </c>
      <c r="AC22" s="326">
        <v>1</v>
      </c>
      <c r="AD22" s="320">
        <v>3</v>
      </c>
      <c r="AE22" s="31">
        <v>0</v>
      </c>
      <c r="AF22" s="31">
        <v>0</v>
      </c>
      <c r="AG22" s="321">
        <v>3</v>
      </c>
      <c r="AH22" s="317">
        <v>0</v>
      </c>
      <c r="AI22" s="31">
        <v>0</v>
      </c>
      <c r="AJ22" s="31">
        <v>0</v>
      </c>
      <c r="AK22" s="443">
        <v>0</v>
      </c>
      <c r="AL22" s="317">
        <v>0</v>
      </c>
      <c r="AM22" s="31">
        <v>1</v>
      </c>
      <c r="AN22" s="31">
        <v>0</v>
      </c>
      <c r="AO22" s="326">
        <v>1</v>
      </c>
      <c r="AP22" s="458">
        <f t="shared" si="0"/>
        <v>6</v>
      </c>
    </row>
    <row r="23" spans="1:42" s="7" customFormat="1" ht="36" customHeight="1">
      <c r="A23" s="638"/>
      <c r="B23" s="638"/>
      <c r="C23" s="638"/>
      <c r="D23" s="638"/>
      <c r="E23" s="618"/>
      <c r="F23" s="642"/>
      <c r="G23" s="645"/>
      <c r="H23" s="649"/>
      <c r="I23" s="316" t="s">
        <v>127</v>
      </c>
      <c r="J23" s="220">
        <v>0</v>
      </c>
      <c r="K23" s="220">
        <v>0</v>
      </c>
      <c r="L23" s="220">
        <v>0</v>
      </c>
      <c r="M23" s="350">
        <v>0</v>
      </c>
      <c r="N23" s="317">
        <v>107</v>
      </c>
      <c r="O23" s="31">
        <v>47</v>
      </c>
      <c r="P23" s="220">
        <v>0</v>
      </c>
      <c r="Q23" s="330">
        <v>154</v>
      </c>
      <c r="R23" s="320">
        <v>93.8</v>
      </c>
      <c r="S23" s="31">
        <v>40.199999999999996</v>
      </c>
      <c r="T23" s="220">
        <v>0</v>
      </c>
      <c r="U23" s="328">
        <v>134</v>
      </c>
      <c r="V23" s="317">
        <v>9</v>
      </c>
      <c r="W23" s="31">
        <v>40</v>
      </c>
      <c r="X23" s="398">
        <v>0</v>
      </c>
      <c r="Y23" s="444">
        <v>49</v>
      </c>
      <c r="Z23" s="317">
        <v>23</v>
      </c>
      <c r="AA23" s="31">
        <v>6</v>
      </c>
      <c r="AB23" s="398">
        <v>0</v>
      </c>
      <c r="AC23" s="330">
        <v>29</v>
      </c>
      <c r="AD23" s="320">
        <v>69</v>
      </c>
      <c r="AE23" s="31">
        <v>14</v>
      </c>
      <c r="AF23" s="555">
        <v>0</v>
      </c>
      <c r="AG23" s="328">
        <v>83</v>
      </c>
      <c r="AH23" s="317">
        <v>15</v>
      </c>
      <c r="AI23" s="31">
        <v>4</v>
      </c>
      <c r="AJ23" s="555">
        <v>0</v>
      </c>
      <c r="AK23" s="444">
        <v>19</v>
      </c>
      <c r="AL23" s="317">
        <v>37</v>
      </c>
      <c r="AM23" s="31">
        <v>18</v>
      </c>
      <c r="AN23" s="555">
        <v>0</v>
      </c>
      <c r="AO23" s="330">
        <v>55</v>
      </c>
      <c r="AP23" s="589">
        <f t="shared" si="0"/>
        <v>523</v>
      </c>
    </row>
    <row r="24" spans="1:42" s="7" customFormat="1" ht="15" customHeight="1">
      <c r="A24" s="638"/>
      <c r="B24" s="638"/>
      <c r="C24" s="638"/>
      <c r="D24" s="638"/>
      <c r="E24" s="618"/>
      <c r="F24" s="642"/>
      <c r="G24" s="645"/>
      <c r="H24" s="650" t="s">
        <v>80</v>
      </c>
      <c r="I24" s="315" t="s">
        <v>81</v>
      </c>
      <c r="J24" s="320">
        <v>0</v>
      </c>
      <c r="K24" s="31">
        <v>0</v>
      </c>
      <c r="L24" s="31">
        <v>0</v>
      </c>
      <c r="M24" s="326">
        <v>0</v>
      </c>
      <c r="N24" s="320">
        <v>102.19999999999999</v>
      </c>
      <c r="O24" s="31">
        <v>43.8</v>
      </c>
      <c r="P24" s="220">
        <v>0</v>
      </c>
      <c r="Q24" s="326">
        <v>146</v>
      </c>
      <c r="R24" s="320">
        <v>92.39999999999999</v>
      </c>
      <c r="S24" s="31">
        <v>39.6</v>
      </c>
      <c r="T24" s="220">
        <v>0</v>
      </c>
      <c r="U24" s="321">
        <v>132</v>
      </c>
      <c r="V24" s="317">
        <v>37</v>
      </c>
      <c r="W24" s="31">
        <v>9</v>
      </c>
      <c r="X24" s="398">
        <v>0</v>
      </c>
      <c r="Y24" s="443">
        <v>46</v>
      </c>
      <c r="Z24" s="317">
        <v>23</v>
      </c>
      <c r="AA24" s="31">
        <v>6</v>
      </c>
      <c r="AB24" s="398">
        <v>0</v>
      </c>
      <c r="AC24" s="326">
        <v>29</v>
      </c>
      <c r="AD24" s="320">
        <v>66</v>
      </c>
      <c r="AE24" s="31">
        <v>14</v>
      </c>
      <c r="AF24" s="555">
        <v>0</v>
      </c>
      <c r="AG24" s="321">
        <v>80</v>
      </c>
      <c r="AH24" s="317">
        <v>15</v>
      </c>
      <c r="AI24" s="31">
        <v>3</v>
      </c>
      <c r="AJ24" s="555">
        <v>0</v>
      </c>
      <c r="AK24" s="443">
        <v>18</v>
      </c>
      <c r="AL24" s="317">
        <v>33</v>
      </c>
      <c r="AM24" s="31">
        <v>14</v>
      </c>
      <c r="AN24" s="555">
        <v>0</v>
      </c>
      <c r="AO24" s="326">
        <v>47</v>
      </c>
      <c r="AP24" s="458">
        <f t="shared" si="0"/>
        <v>498</v>
      </c>
    </row>
    <row r="25" spans="1:42" s="7" customFormat="1" ht="15" customHeight="1">
      <c r="A25" s="638"/>
      <c r="B25" s="638"/>
      <c r="C25" s="638"/>
      <c r="D25" s="638"/>
      <c r="E25" s="618"/>
      <c r="F25" s="642"/>
      <c r="G25" s="645"/>
      <c r="H25" s="651"/>
      <c r="I25" s="315" t="s">
        <v>82</v>
      </c>
      <c r="J25" s="320">
        <v>0</v>
      </c>
      <c r="K25" s="31">
        <v>0</v>
      </c>
      <c r="L25" s="31">
        <v>0</v>
      </c>
      <c r="M25" s="326">
        <v>0</v>
      </c>
      <c r="N25" s="320">
        <v>5.6</v>
      </c>
      <c r="O25" s="31">
        <v>2.4</v>
      </c>
      <c r="P25" s="220">
        <v>0</v>
      </c>
      <c r="Q25" s="326">
        <v>8</v>
      </c>
      <c r="R25" s="320">
        <v>1.4</v>
      </c>
      <c r="S25" s="31">
        <v>0.6</v>
      </c>
      <c r="T25" s="220">
        <v>0</v>
      </c>
      <c r="U25" s="321">
        <v>2</v>
      </c>
      <c r="V25" s="317">
        <v>3</v>
      </c>
      <c r="W25" s="31">
        <v>0</v>
      </c>
      <c r="X25" s="398">
        <v>0</v>
      </c>
      <c r="Y25" s="443">
        <v>3</v>
      </c>
      <c r="Z25" s="317">
        <v>0</v>
      </c>
      <c r="AA25" s="31">
        <v>0</v>
      </c>
      <c r="AB25" s="398">
        <v>0</v>
      </c>
      <c r="AC25" s="326">
        <v>0</v>
      </c>
      <c r="AD25" s="320">
        <v>0</v>
      </c>
      <c r="AE25" s="31">
        <v>3</v>
      </c>
      <c r="AF25" s="555">
        <v>0</v>
      </c>
      <c r="AG25" s="321">
        <v>3</v>
      </c>
      <c r="AH25" s="317">
        <v>1</v>
      </c>
      <c r="AI25" s="31">
        <v>0</v>
      </c>
      <c r="AJ25" s="555">
        <v>0</v>
      </c>
      <c r="AK25" s="443">
        <v>1</v>
      </c>
      <c r="AL25" s="317">
        <v>5</v>
      </c>
      <c r="AM25" s="31">
        <v>3</v>
      </c>
      <c r="AN25" s="555">
        <v>0</v>
      </c>
      <c r="AO25" s="326">
        <v>8</v>
      </c>
      <c r="AP25" s="458">
        <f t="shared" si="0"/>
        <v>25</v>
      </c>
    </row>
    <row r="26" spans="1:42" s="7" customFormat="1" ht="15" customHeight="1">
      <c r="A26" s="638"/>
      <c r="B26" s="638"/>
      <c r="C26" s="638"/>
      <c r="D26" s="638"/>
      <c r="E26" s="618"/>
      <c r="F26" s="642"/>
      <c r="G26" s="645"/>
      <c r="H26" s="652" t="s">
        <v>83</v>
      </c>
      <c r="I26" s="315" t="s">
        <v>84</v>
      </c>
      <c r="J26" s="320">
        <v>0</v>
      </c>
      <c r="K26" s="31">
        <v>0</v>
      </c>
      <c r="L26" s="31">
        <v>0</v>
      </c>
      <c r="M26" s="326">
        <v>0</v>
      </c>
      <c r="N26" s="320">
        <v>2.8</v>
      </c>
      <c r="O26" s="31">
        <v>1.2</v>
      </c>
      <c r="P26" s="220">
        <v>0</v>
      </c>
      <c r="Q26" s="326">
        <v>4</v>
      </c>
      <c r="R26" s="320">
        <v>1.4</v>
      </c>
      <c r="S26" s="31">
        <v>0.6</v>
      </c>
      <c r="T26" s="220">
        <v>0</v>
      </c>
      <c r="U26" s="321">
        <v>2</v>
      </c>
      <c r="V26" s="317">
        <v>1</v>
      </c>
      <c r="W26" s="31">
        <v>0</v>
      </c>
      <c r="X26" s="398">
        <v>0</v>
      </c>
      <c r="Y26" s="443">
        <v>1</v>
      </c>
      <c r="Z26" s="317">
        <v>0</v>
      </c>
      <c r="AA26" s="31">
        <v>0</v>
      </c>
      <c r="AB26" s="398">
        <v>0</v>
      </c>
      <c r="AC26" s="326">
        <v>0</v>
      </c>
      <c r="AD26" s="320">
        <v>0</v>
      </c>
      <c r="AE26" s="31">
        <v>0</v>
      </c>
      <c r="AF26" s="555">
        <v>0</v>
      </c>
      <c r="AG26" s="321">
        <v>0</v>
      </c>
      <c r="AH26" s="317">
        <v>0</v>
      </c>
      <c r="AI26" s="31">
        <v>0</v>
      </c>
      <c r="AJ26" s="555">
        <v>0</v>
      </c>
      <c r="AK26" s="443">
        <v>0</v>
      </c>
      <c r="AL26" s="317">
        <v>1</v>
      </c>
      <c r="AM26" s="31">
        <v>0</v>
      </c>
      <c r="AN26" s="555">
        <v>0</v>
      </c>
      <c r="AO26" s="326">
        <v>1</v>
      </c>
      <c r="AP26" s="458">
        <f t="shared" si="0"/>
        <v>8</v>
      </c>
    </row>
    <row r="27" spans="1:42" s="7" customFormat="1" ht="15" customHeight="1" thickBot="1">
      <c r="A27" s="638"/>
      <c r="B27" s="638"/>
      <c r="C27" s="638"/>
      <c r="D27" s="638"/>
      <c r="E27" s="619"/>
      <c r="F27" s="643"/>
      <c r="G27" s="646"/>
      <c r="H27" s="653"/>
      <c r="I27" s="346" t="s">
        <v>85</v>
      </c>
      <c r="J27" s="322">
        <v>0</v>
      </c>
      <c r="K27" s="323">
        <v>0</v>
      </c>
      <c r="L27" s="323">
        <v>0</v>
      </c>
      <c r="M27" s="327">
        <v>0</v>
      </c>
      <c r="N27" s="322">
        <v>20.299999999999997</v>
      </c>
      <c r="O27" s="323">
        <v>8.7</v>
      </c>
      <c r="P27" s="329">
        <v>0</v>
      </c>
      <c r="Q27" s="327">
        <v>29</v>
      </c>
      <c r="R27" s="322">
        <v>6.3</v>
      </c>
      <c r="S27" s="323">
        <v>2.6999999999999997</v>
      </c>
      <c r="T27" s="329">
        <v>0</v>
      </c>
      <c r="U27" s="324">
        <v>9</v>
      </c>
      <c r="V27" s="365">
        <v>1</v>
      </c>
      <c r="W27" s="323">
        <v>2</v>
      </c>
      <c r="X27" s="329">
        <v>0</v>
      </c>
      <c r="Y27" s="445">
        <v>3</v>
      </c>
      <c r="Z27" s="365">
        <v>0</v>
      </c>
      <c r="AA27" s="323">
        <v>0</v>
      </c>
      <c r="AB27" s="329">
        <v>0</v>
      </c>
      <c r="AC27" s="327">
        <v>0</v>
      </c>
      <c r="AD27" s="322">
        <v>4</v>
      </c>
      <c r="AE27" s="323">
        <v>2</v>
      </c>
      <c r="AF27" s="329">
        <v>0</v>
      </c>
      <c r="AG27" s="324">
        <v>6</v>
      </c>
      <c r="AH27" s="582">
        <v>4</v>
      </c>
      <c r="AI27" s="583">
        <v>0</v>
      </c>
      <c r="AJ27" s="584">
        <v>0</v>
      </c>
      <c r="AK27" s="585">
        <v>4</v>
      </c>
      <c r="AL27" s="365">
        <v>3</v>
      </c>
      <c r="AM27" s="323">
        <v>2</v>
      </c>
      <c r="AN27" s="329">
        <v>0</v>
      </c>
      <c r="AO27" s="327">
        <v>5</v>
      </c>
      <c r="AP27" s="459">
        <f t="shared" si="0"/>
        <v>56</v>
      </c>
    </row>
    <row r="28" spans="1:42" s="7" customFormat="1" ht="61.5" customHeight="1" thickBot="1">
      <c r="A28" s="638"/>
      <c r="B28" s="638"/>
      <c r="C28" s="638"/>
      <c r="D28" s="638"/>
      <c r="E28" s="348" t="s">
        <v>128</v>
      </c>
      <c r="F28" s="219">
        <v>3000</v>
      </c>
      <c r="G28" s="343" t="s">
        <v>129</v>
      </c>
      <c r="H28" s="300" t="s">
        <v>249</v>
      </c>
      <c r="I28" s="300" t="s">
        <v>249</v>
      </c>
      <c r="J28" s="300" t="s">
        <v>249</v>
      </c>
      <c r="K28" s="300" t="s">
        <v>249</v>
      </c>
      <c r="L28" s="300" t="s">
        <v>249</v>
      </c>
      <c r="M28" s="344">
        <v>0</v>
      </c>
      <c r="N28" s="300" t="s">
        <v>249</v>
      </c>
      <c r="O28" s="300" t="s">
        <v>249</v>
      </c>
      <c r="P28" s="300" t="s">
        <v>249</v>
      </c>
      <c r="Q28" s="344">
        <v>0</v>
      </c>
      <c r="R28" s="370" t="s">
        <v>249</v>
      </c>
      <c r="S28" s="225" t="s">
        <v>249</v>
      </c>
      <c r="T28" s="225" t="s">
        <v>249</v>
      </c>
      <c r="U28" s="448">
        <v>0</v>
      </c>
      <c r="V28" s="370" t="s">
        <v>249</v>
      </c>
      <c r="W28" s="225" t="s">
        <v>249</v>
      </c>
      <c r="X28" s="225" t="s">
        <v>249</v>
      </c>
      <c r="Y28" s="448">
        <v>0</v>
      </c>
      <c r="Z28" s="441" t="s">
        <v>249</v>
      </c>
      <c r="AA28" s="300" t="s">
        <v>249</v>
      </c>
      <c r="AB28" s="300" t="s">
        <v>249</v>
      </c>
      <c r="AC28" s="344">
        <v>0</v>
      </c>
      <c r="AD28" s="370" t="s">
        <v>249</v>
      </c>
      <c r="AE28" s="225" t="s">
        <v>249</v>
      </c>
      <c r="AF28" s="225" t="s">
        <v>249</v>
      </c>
      <c r="AG28" s="448">
        <v>0</v>
      </c>
      <c r="AH28" s="370" t="s">
        <v>249</v>
      </c>
      <c r="AI28" s="225" t="s">
        <v>249</v>
      </c>
      <c r="AJ28" s="225" t="s">
        <v>249</v>
      </c>
      <c r="AK28" s="224">
        <v>0</v>
      </c>
      <c r="AL28" s="588" t="s">
        <v>249</v>
      </c>
      <c r="AM28" s="586" t="s">
        <v>249</v>
      </c>
      <c r="AN28" s="586" t="s">
        <v>249</v>
      </c>
      <c r="AO28" s="554">
        <v>0</v>
      </c>
      <c r="AP28" s="590">
        <f>AG28+AC28+Y28+U28+Q28+M28</f>
        <v>0</v>
      </c>
    </row>
    <row r="29" spans="1:42" s="7" customFormat="1" ht="78" customHeight="1" thickBot="1">
      <c r="A29" s="638"/>
      <c r="B29" s="638"/>
      <c r="C29" s="638"/>
      <c r="D29" s="638"/>
      <c r="E29" s="634" t="s">
        <v>117</v>
      </c>
      <c r="F29" s="337">
        <v>2300</v>
      </c>
      <c r="G29" s="201" t="s">
        <v>130</v>
      </c>
      <c r="H29" s="225" t="s">
        <v>249</v>
      </c>
      <c r="I29" s="225" t="s">
        <v>249</v>
      </c>
      <c r="J29" s="225" t="s">
        <v>249</v>
      </c>
      <c r="K29" s="225" t="s">
        <v>249</v>
      </c>
      <c r="L29" s="225" t="s">
        <v>249</v>
      </c>
      <c r="M29" s="339">
        <v>559</v>
      </c>
      <c r="N29" s="225" t="s">
        <v>249</v>
      </c>
      <c r="O29" s="225" t="s">
        <v>249</v>
      </c>
      <c r="P29" s="225" t="s">
        <v>249</v>
      </c>
      <c r="Q29" s="339">
        <v>200</v>
      </c>
      <c r="R29" s="225" t="s">
        <v>249</v>
      </c>
      <c r="S29" s="225" t="s">
        <v>249</v>
      </c>
      <c r="T29" s="225" t="s">
        <v>249</v>
      </c>
      <c r="U29" s="339">
        <v>212</v>
      </c>
      <c r="V29" s="369" t="s">
        <v>249</v>
      </c>
      <c r="W29" s="225" t="s">
        <v>249</v>
      </c>
      <c r="X29" s="225" t="s">
        <v>249</v>
      </c>
      <c r="Y29" s="446">
        <v>244</v>
      </c>
      <c r="Z29" s="369" t="s">
        <v>249</v>
      </c>
      <c r="AA29" s="225" t="s">
        <v>249</v>
      </c>
      <c r="AB29" s="225" t="s">
        <v>249</v>
      </c>
      <c r="AC29" s="446">
        <v>1180</v>
      </c>
      <c r="AD29" s="369" t="s">
        <v>249</v>
      </c>
      <c r="AE29" s="225" t="s">
        <v>249</v>
      </c>
      <c r="AF29" s="225" t="s">
        <v>249</v>
      </c>
      <c r="AG29" s="446">
        <v>1338</v>
      </c>
      <c r="AH29" s="441" t="s">
        <v>249</v>
      </c>
      <c r="AI29" s="300" t="s">
        <v>249</v>
      </c>
      <c r="AJ29" s="300" t="s">
        <v>249</v>
      </c>
      <c r="AK29" s="587">
        <v>2283</v>
      </c>
      <c r="AL29" s="369" t="s">
        <v>249</v>
      </c>
      <c r="AM29" s="225" t="s">
        <v>249</v>
      </c>
      <c r="AN29" s="225" t="s">
        <v>249</v>
      </c>
      <c r="AO29" s="446">
        <v>2000</v>
      </c>
      <c r="AP29" s="590">
        <f>AG29+AC29+Y29+U29+Q29+M29+AK29+AO29</f>
        <v>8016</v>
      </c>
    </row>
    <row r="30" spans="1:42" s="7" customFormat="1" ht="65.25" customHeight="1" thickBot="1">
      <c r="A30" s="638"/>
      <c r="B30" s="638"/>
      <c r="C30" s="638"/>
      <c r="D30" s="638"/>
      <c r="E30" s="635"/>
      <c r="F30" s="337">
        <v>100</v>
      </c>
      <c r="G30" s="333" t="s">
        <v>131</v>
      </c>
      <c r="H30" s="225" t="s">
        <v>249</v>
      </c>
      <c r="I30" s="225" t="s">
        <v>249</v>
      </c>
      <c r="J30" s="225" t="s">
        <v>249</v>
      </c>
      <c r="K30" s="225" t="s">
        <v>249</v>
      </c>
      <c r="L30" s="225" t="s">
        <v>249</v>
      </c>
      <c r="M30" s="339">
        <v>4</v>
      </c>
      <c r="N30" s="225" t="s">
        <v>249</v>
      </c>
      <c r="O30" s="225" t="s">
        <v>249</v>
      </c>
      <c r="P30" s="225" t="s">
        <v>249</v>
      </c>
      <c r="Q30" s="339">
        <v>8</v>
      </c>
      <c r="R30" s="225" t="s">
        <v>249</v>
      </c>
      <c r="S30" s="225" t="s">
        <v>249</v>
      </c>
      <c r="T30" s="225" t="s">
        <v>249</v>
      </c>
      <c r="U30" s="339">
        <v>34</v>
      </c>
      <c r="V30" s="369" t="s">
        <v>249</v>
      </c>
      <c r="W30" s="225" t="s">
        <v>249</v>
      </c>
      <c r="X30" s="225" t="s">
        <v>249</v>
      </c>
      <c r="Y30" s="446">
        <v>31</v>
      </c>
      <c r="Z30" s="369" t="s">
        <v>249</v>
      </c>
      <c r="AA30" s="225" t="s">
        <v>249</v>
      </c>
      <c r="AB30" s="225" t="s">
        <v>249</v>
      </c>
      <c r="AC30" s="446">
        <v>3</v>
      </c>
      <c r="AD30" s="369" t="s">
        <v>249</v>
      </c>
      <c r="AE30" s="225" t="s">
        <v>249</v>
      </c>
      <c r="AF30" s="225" t="s">
        <v>249</v>
      </c>
      <c r="AG30" s="446">
        <v>13</v>
      </c>
      <c r="AH30" s="369" t="s">
        <v>249</v>
      </c>
      <c r="AI30" s="225" t="s">
        <v>249</v>
      </c>
      <c r="AJ30" s="225" t="s">
        <v>249</v>
      </c>
      <c r="AK30" s="446">
        <v>17</v>
      </c>
      <c r="AL30" s="369" t="s">
        <v>249</v>
      </c>
      <c r="AM30" s="225" t="s">
        <v>249</v>
      </c>
      <c r="AN30" s="225" t="s">
        <v>249</v>
      </c>
      <c r="AO30" s="446">
        <v>8</v>
      </c>
      <c r="AP30" s="591">
        <f>AG30+AC30+Y30+U30+Q30+M30+AK30+AO30</f>
        <v>118</v>
      </c>
    </row>
    <row r="31" spans="1:42" s="7" customFormat="1" ht="53.25" customHeight="1" thickBot="1">
      <c r="A31" s="639"/>
      <c r="B31" s="639"/>
      <c r="C31" s="639"/>
      <c r="D31" s="639"/>
      <c r="E31" s="636"/>
      <c r="F31" s="338">
        <v>5500000</v>
      </c>
      <c r="G31" s="333" t="s">
        <v>132</v>
      </c>
      <c r="H31" s="225" t="s">
        <v>249</v>
      </c>
      <c r="I31" s="225" t="s">
        <v>249</v>
      </c>
      <c r="J31" s="225" t="s">
        <v>249</v>
      </c>
      <c r="K31" s="225" t="s">
        <v>249</v>
      </c>
      <c r="L31" s="225" t="s">
        <v>249</v>
      </c>
      <c r="M31" s="340">
        <v>400000</v>
      </c>
      <c r="N31" s="225" t="s">
        <v>249</v>
      </c>
      <c r="O31" s="225" t="s">
        <v>249</v>
      </c>
      <c r="P31" s="225" t="s">
        <v>249</v>
      </c>
      <c r="Q31" s="340">
        <v>550000</v>
      </c>
      <c r="R31" s="225" t="s">
        <v>249</v>
      </c>
      <c r="S31" s="225" t="s">
        <v>249</v>
      </c>
      <c r="T31" s="225" t="s">
        <v>249</v>
      </c>
      <c r="U31" s="340">
        <v>1630000</v>
      </c>
      <c r="V31" s="369" t="s">
        <v>249</v>
      </c>
      <c r="W31" s="225" t="s">
        <v>249</v>
      </c>
      <c r="X31" s="225" t="s">
        <v>249</v>
      </c>
      <c r="Y31" s="447">
        <v>1795000</v>
      </c>
      <c r="Z31" s="369" t="s">
        <v>249</v>
      </c>
      <c r="AA31" s="225" t="s">
        <v>249</v>
      </c>
      <c r="AB31" s="225" t="s">
        <v>249</v>
      </c>
      <c r="AC31" s="447">
        <v>200000</v>
      </c>
      <c r="AD31" s="369" t="s">
        <v>249</v>
      </c>
      <c r="AE31" s="225" t="s">
        <v>249</v>
      </c>
      <c r="AF31" s="225" t="s">
        <v>249</v>
      </c>
      <c r="AG31" s="447">
        <v>935000</v>
      </c>
      <c r="AH31" s="369" t="s">
        <v>249</v>
      </c>
      <c r="AI31" s="225" t="s">
        <v>249</v>
      </c>
      <c r="AJ31" s="225" t="s">
        <v>249</v>
      </c>
      <c r="AK31" s="447">
        <v>1455000</v>
      </c>
      <c r="AL31" s="369" t="s">
        <v>249</v>
      </c>
      <c r="AM31" s="225" t="s">
        <v>249</v>
      </c>
      <c r="AN31" s="225" t="s">
        <v>249</v>
      </c>
      <c r="AO31" s="447">
        <v>1130000</v>
      </c>
      <c r="AP31" s="592">
        <f>AG31+AC31+Y31+U31+Q31+M31+AK31+AO31</f>
        <v>8095000</v>
      </c>
    </row>
    <row r="32" spans="1:9" ht="15" customHeight="1">
      <c r="A32" s="7"/>
      <c r="B32" s="7"/>
      <c r="C32" s="7"/>
      <c r="D32" s="7"/>
      <c r="H32" s="7"/>
      <c r="I32" s="7"/>
    </row>
    <row r="33" spans="1:9" ht="15">
      <c r="A33" s="7"/>
      <c r="B33" s="7"/>
      <c r="C33" s="7"/>
      <c r="D33" s="7"/>
      <c r="H33" s="7"/>
      <c r="I33" s="7"/>
    </row>
    <row r="34" spans="1:9" ht="15">
      <c r="A34" s="7"/>
      <c r="B34" s="7"/>
      <c r="C34" s="7"/>
      <c r="D34" s="7"/>
      <c r="H34" s="7"/>
      <c r="I34" s="7"/>
    </row>
    <row r="35" spans="1:9" ht="15">
      <c r="A35" s="7"/>
      <c r="B35" s="7"/>
      <c r="C35" s="7"/>
      <c r="D35" s="7"/>
      <c r="H35" s="7"/>
      <c r="I35" s="7"/>
    </row>
    <row r="36" spans="1:4" ht="15">
      <c r="A36" s="7"/>
      <c r="B36" s="7"/>
      <c r="C36" s="7"/>
      <c r="D36" s="7"/>
    </row>
    <row r="37" spans="1:4" ht="15">
      <c r="A37" s="7"/>
      <c r="B37" s="7"/>
      <c r="C37" s="7"/>
      <c r="D37" s="7"/>
    </row>
  </sheetData>
  <sheetProtection/>
  <mergeCells count="40">
    <mergeCell ref="Z11:AC11"/>
    <mergeCell ref="AD11:AG11"/>
    <mergeCell ref="F18:F27"/>
    <mergeCell ref="G18:G27"/>
    <mergeCell ref="H18:H23"/>
    <mergeCell ref="H24:H25"/>
    <mergeCell ref="H26:H27"/>
    <mergeCell ref="V11:Y11"/>
    <mergeCell ref="G11:G13"/>
    <mergeCell ref="E29:E31"/>
    <mergeCell ref="D14:D31"/>
    <mergeCell ref="C14:C31"/>
    <mergeCell ref="B14:B31"/>
    <mergeCell ref="A14:A31"/>
    <mergeCell ref="A1:AP1"/>
    <mergeCell ref="A2:AP2"/>
    <mergeCell ref="A3:AP3"/>
    <mergeCell ref="A6:D6"/>
    <mergeCell ref="B7:C7"/>
    <mergeCell ref="A10:I10"/>
    <mergeCell ref="R12:U12"/>
    <mergeCell ref="AP11:AP13"/>
    <mergeCell ref="C11:C13"/>
    <mergeCell ref="B11:B13"/>
    <mergeCell ref="A11:A13"/>
    <mergeCell ref="E18:E27"/>
    <mergeCell ref="E11:E13"/>
    <mergeCell ref="I11:I13"/>
    <mergeCell ref="D11:D13"/>
    <mergeCell ref="F11:F13"/>
    <mergeCell ref="AH11:AK11"/>
    <mergeCell ref="AL11:AO11"/>
    <mergeCell ref="B8:C8"/>
    <mergeCell ref="H11:H13"/>
    <mergeCell ref="J10:AP10"/>
    <mergeCell ref="J11:M11"/>
    <mergeCell ref="N11:Q11"/>
    <mergeCell ref="R11:U11"/>
    <mergeCell ref="J12:M12"/>
    <mergeCell ref="N12:Q1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R46"/>
  <sheetViews>
    <sheetView zoomScale="71" zoomScaleNormal="71" zoomScalePageLayoutView="0" workbookViewId="0" topLeftCell="AA28">
      <selection activeCell="AP54" sqref="AP54"/>
    </sheetView>
  </sheetViews>
  <sheetFormatPr defaultColWidth="11.421875" defaultRowHeight="15"/>
  <cols>
    <col min="1" max="1" width="32.00390625" style="127" customWidth="1"/>
    <col min="2" max="2" width="11.7109375" style="127" customWidth="1"/>
    <col min="3" max="3" width="21.28125" style="127" customWidth="1"/>
    <col min="4" max="4" width="37.7109375" style="127" customWidth="1"/>
    <col min="5" max="5" width="27.421875" style="127" customWidth="1"/>
    <col min="6" max="6" width="23.140625" style="127" customWidth="1"/>
    <col min="7" max="7" width="25.140625" style="127" customWidth="1"/>
    <col min="8" max="8" width="23.140625" style="127" customWidth="1"/>
    <col min="9" max="9" width="26.421875" style="127" customWidth="1"/>
    <col min="10" max="10" width="18.00390625" style="127" customWidth="1"/>
    <col min="11" max="11" width="13.140625" style="127" customWidth="1"/>
    <col min="12" max="12" width="17.7109375" style="127" customWidth="1"/>
    <col min="13" max="13" width="15.57421875" style="127" customWidth="1"/>
    <col min="14" max="15" width="16.421875" style="127" customWidth="1"/>
    <col min="16" max="16" width="15.00390625" style="127" customWidth="1"/>
    <col min="17" max="17" width="16.57421875" style="127" customWidth="1"/>
    <col min="18" max="18" width="16.140625" style="127" customWidth="1"/>
    <col min="19" max="19" width="17.140625" style="127" customWidth="1"/>
    <col min="20" max="20" width="13.00390625" style="127" customWidth="1"/>
    <col min="21" max="22" width="14.7109375" style="127" customWidth="1"/>
    <col min="23" max="23" width="15.57421875" style="127" customWidth="1"/>
    <col min="24" max="24" width="16.7109375" style="127" customWidth="1"/>
    <col min="25" max="25" width="16.421875" style="127" customWidth="1"/>
    <col min="26" max="27" width="12.57421875" style="127" customWidth="1"/>
    <col min="28" max="28" width="15.00390625" style="127" customWidth="1"/>
    <col min="29" max="29" width="16.57421875" style="127" customWidth="1"/>
    <col min="30" max="32" width="12.57421875" style="127" customWidth="1"/>
    <col min="33" max="41" width="14.421875" style="127" customWidth="1"/>
    <col min="42" max="42" width="19.57421875" style="127" customWidth="1"/>
    <col min="43" max="50" width="20.8515625" style="127" customWidth="1"/>
    <col min="51" max="16384" width="11.421875" style="127" customWidth="1"/>
  </cols>
  <sheetData>
    <row r="1" spans="1:42" s="107" customFormat="1" ht="12.75">
      <c r="A1" s="714" t="s">
        <v>20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</row>
    <row r="2" spans="1:43" s="107" customFormat="1" ht="12.75">
      <c r="A2" s="714" t="s">
        <v>25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714"/>
      <c r="AI2" s="714"/>
      <c r="AJ2" s="714"/>
      <c r="AK2" s="714"/>
      <c r="AL2" s="714"/>
      <c r="AM2" s="714"/>
      <c r="AN2" s="714"/>
      <c r="AO2" s="714"/>
      <c r="AP2" s="714"/>
      <c r="AQ2" s="108"/>
    </row>
    <row r="3" spans="1:43" s="107" customFormat="1" ht="12.75">
      <c r="A3" s="714" t="s">
        <v>22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108"/>
    </row>
    <row r="4" spans="1:43" s="107" customFormat="1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473"/>
      <c r="AA4" s="473"/>
      <c r="AB4" s="473"/>
      <c r="AC4" s="473"/>
      <c r="AD4" s="473"/>
      <c r="AE4" s="473"/>
      <c r="AF4" s="473"/>
      <c r="AG4" s="473"/>
      <c r="AH4" s="538"/>
      <c r="AI4" s="538"/>
      <c r="AJ4" s="538"/>
      <c r="AK4" s="538"/>
      <c r="AL4" s="538"/>
      <c r="AM4" s="538"/>
      <c r="AN4" s="538"/>
      <c r="AO4" s="538"/>
      <c r="AP4" s="108"/>
      <c r="AQ4" s="108"/>
    </row>
    <row r="5" s="107" customFormat="1" ht="13.5" thickBot="1"/>
    <row r="6" spans="1:13" s="107" customFormat="1" ht="12.75">
      <c r="A6" s="715" t="s">
        <v>0</v>
      </c>
      <c r="B6" s="716"/>
      <c r="C6" s="717"/>
      <c r="D6" s="718"/>
      <c r="E6" s="84"/>
      <c r="F6" s="84"/>
      <c r="G6" s="84"/>
      <c r="H6" s="84"/>
      <c r="I6" s="84"/>
      <c r="J6" s="84"/>
      <c r="K6" s="84"/>
      <c r="L6" s="84"/>
      <c r="M6" s="84"/>
    </row>
    <row r="7" spans="1:13" s="107" customFormat="1" ht="12.75">
      <c r="A7" s="109" t="s">
        <v>1</v>
      </c>
      <c r="B7" s="719" t="s">
        <v>2</v>
      </c>
      <c r="C7" s="720"/>
      <c r="D7" s="110" t="s">
        <v>27</v>
      </c>
      <c r="E7" s="84"/>
      <c r="F7" s="84"/>
      <c r="G7" s="84"/>
      <c r="H7" s="84"/>
      <c r="I7" s="84"/>
      <c r="J7" s="84"/>
      <c r="K7" s="84"/>
      <c r="L7" s="84"/>
      <c r="M7" s="84"/>
    </row>
    <row r="8" spans="1:13" s="107" customFormat="1" ht="13.5" thickBot="1">
      <c r="A8" s="111" t="s">
        <v>28</v>
      </c>
      <c r="B8" s="699" t="s">
        <v>154</v>
      </c>
      <c r="C8" s="700"/>
      <c r="D8" s="112" t="s">
        <v>174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1:13" s="107" customFormat="1" ht="13.5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42" s="107" customFormat="1" ht="15.75" customHeight="1" thickBot="1">
      <c r="A10" s="701" t="s">
        <v>3</v>
      </c>
      <c r="B10" s="702"/>
      <c r="C10" s="702"/>
      <c r="D10" s="702"/>
      <c r="E10" s="702"/>
      <c r="F10" s="702"/>
      <c r="G10" s="702"/>
      <c r="H10" s="702"/>
      <c r="I10" s="702"/>
      <c r="J10" s="711">
        <v>2021</v>
      </c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3"/>
      <c r="AH10" s="535"/>
      <c r="AI10" s="535"/>
      <c r="AJ10" s="535"/>
      <c r="AK10" s="535"/>
      <c r="AL10" s="535"/>
      <c r="AM10" s="535"/>
      <c r="AN10" s="535"/>
      <c r="AO10" s="535"/>
      <c r="AP10" s="703" t="s">
        <v>24</v>
      </c>
    </row>
    <row r="11" spans="1:42" s="107" customFormat="1" ht="40.5" customHeight="1">
      <c r="A11" s="705" t="s">
        <v>21</v>
      </c>
      <c r="B11" s="669" t="s">
        <v>26</v>
      </c>
      <c r="C11" s="694" t="s">
        <v>4</v>
      </c>
      <c r="D11" s="708" t="s">
        <v>5</v>
      </c>
      <c r="E11" s="708" t="s">
        <v>6</v>
      </c>
      <c r="F11" s="709" t="s">
        <v>7</v>
      </c>
      <c r="G11" s="709" t="s">
        <v>8</v>
      </c>
      <c r="H11" s="659" t="s">
        <v>61</v>
      </c>
      <c r="I11" s="693" t="s">
        <v>62</v>
      </c>
      <c r="J11" s="695" t="s">
        <v>9</v>
      </c>
      <c r="K11" s="695"/>
      <c r="L11" s="695"/>
      <c r="M11" s="695"/>
      <c r="N11" s="695" t="s">
        <v>23</v>
      </c>
      <c r="O11" s="695"/>
      <c r="P11" s="695"/>
      <c r="Q11" s="695"/>
      <c r="R11" s="695" t="s">
        <v>10</v>
      </c>
      <c r="S11" s="695"/>
      <c r="T11" s="695"/>
      <c r="U11" s="695"/>
      <c r="V11" s="695" t="s">
        <v>11</v>
      </c>
      <c r="W11" s="695"/>
      <c r="X11" s="695"/>
      <c r="Y11" s="695"/>
      <c r="Z11" s="695" t="s">
        <v>12</v>
      </c>
      <c r="AA11" s="695"/>
      <c r="AB11" s="695"/>
      <c r="AC11" s="695"/>
      <c r="AD11" s="654" t="s">
        <v>13</v>
      </c>
      <c r="AE11" s="655"/>
      <c r="AF11" s="655"/>
      <c r="AG11" s="655"/>
      <c r="AH11" s="654" t="s">
        <v>14</v>
      </c>
      <c r="AI11" s="655"/>
      <c r="AJ11" s="655"/>
      <c r="AK11" s="655"/>
      <c r="AL11" s="654" t="s">
        <v>15</v>
      </c>
      <c r="AM11" s="655"/>
      <c r="AN11" s="655"/>
      <c r="AO11" s="655"/>
      <c r="AP11" s="704"/>
    </row>
    <row r="12" spans="1:44" s="107" customFormat="1" ht="13.5" customHeight="1">
      <c r="A12" s="706"/>
      <c r="B12" s="670"/>
      <c r="C12" s="707"/>
      <c r="D12" s="707"/>
      <c r="E12" s="707"/>
      <c r="F12" s="710"/>
      <c r="G12" s="710"/>
      <c r="H12" s="659"/>
      <c r="I12" s="693"/>
      <c r="J12" s="656" t="s">
        <v>63</v>
      </c>
      <c r="K12" s="657"/>
      <c r="L12" s="657"/>
      <c r="M12" s="658"/>
      <c r="N12" s="656" t="s">
        <v>63</v>
      </c>
      <c r="O12" s="657"/>
      <c r="P12" s="657"/>
      <c r="Q12" s="658"/>
      <c r="R12" s="656" t="s">
        <v>63</v>
      </c>
      <c r="S12" s="657"/>
      <c r="T12" s="657"/>
      <c r="U12" s="658"/>
      <c r="V12" s="656" t="s">
        <v>63</v>
      </c>
      <c r="W12" s="657"/>
      <c r="X12" s="657"/>
      <c r="Y12" s="658"/>
      <c r="Z12" s="656" t="s">
        <v>63</v>
      </c>
      <c r="AA12" s="657"/>
      <c r="AB12" s="657"/>
      <c r="AC12" s="658"/>
      <c r="AD12" s="656" t="s">
        <v>63</v>
      </c>
      <c r="AE12" s="657"/>
      <c r="AF12" s="657"/>
      <c r="AG12" s="658"/>
      <c r="AH12" s="656" t="s">
        <v>63</v>
      </c>
      <c r="AI12" s="657"/>
      <c r="AJ12" s="657"/>
      <c r="AK12" s="658"/>
      <c r="AL12" s="656" t="s">
        <v>63</v>
      </c>
      <c r="AM12" s="657"/>
      <c r="AN12" s="657"/>
      <c r="AO12" s="658"/>
      <c r="AP12" s="704"/>
      <c r="AQ12" s="114"/>
      <c r="AR12" s="115"/>
    </row>
    <row r="13" spans="1:44" s="107" customFormat="1" ht="15" customHeight="1" thickBot="1">
      <c r="A13" s="706"/>
      <c r="B13" s="670"/>
      <c r="C13" s="707"/>
      <c r="D13" s="707"/>
      <c r="E13" s="707"/>
      <c r="F13" s="710"/>
      <c r="G13" s="710"/>
      <c r="H13" s="652"/>
      <c r="I13" s="694"/>
      <c r="J13" s="116" t="s">
        <v>64</v>
      </c>
      <c r="K13" s="116" t="s">
        <v>65</v>
      </c>
      <c r="L13" s="117" t="s">
        <v>66</v>
      </c>
      <c r="M13" s="117" t="s">
        <v>67</v>
      </c>
      <c r="N13" s="116" t="s">
        <v>64</v>
      </c>
      <c r="O13" s="116" t="s">
        <v>65</v>
      </c>
      <c r="P13" s="117" t="s">
        <v>66</v>
      </c>
      <c r="Q13" s="117" t="s">
        <v>68</v>
      </c>
      <c r="R13" s="116" t="s">
        <v>64</v>
      </c>
      <c r="S13" s="116" t="s">
        <v>65</v>
      </c>
      <c r="T13" s="117" t="s">
        <v>66</v>
      </c>
      <c r="U13" s="117" t="s">
        <v>68</v>
      </c>
      <c r="V13" s="116" t="s">
        <v>64</v>
      </c>
      <c r="W13" s="116" t="s">
        <v>65</v>
      </c>
      <c r="X13" s="117" t="s">
        <v>66</v>
      </c>
      <c r="Y13" s="512" t="s">
        <v>68</v>
      </c>
      <c r="Z13" s="116" t="s">
        <v>64</v>
      </c>
      <c r="AA13" s="116" t="s">
        <v>65</v>
      </c>
      <c r="AB13" s="117" t="s">
        <v>66</v>
      </c>
      <c r="AC13" s="117" t="s">
        <v>68</v>
      </c>
      <c r="AD13" s="116" t="s">
        <v>64</v>
      </c>
      <c r="AE13" s="116" t="s">
        <v>65</v>
      </c>
      <c r="AF13" s="117" t="s">
        <v>66</v>
      </c>
      <c r="AG13" s="117" t="s">
        <v>68</v>
      </c>
      <c r="AH13" s="116" t="s">
        <v>64</v>
      </c>
      <c r="AI13" s="116" t="s">
        <v>65</v>
      </c>
      <c r="AJ13" s="117" t="s">
        <v>66</v>
      </c>
      <c r="AK13" s="117" t="s">
        <v>68</v>
      </c>
      <c r="AL13" s="116" t="s">
        <v>64</v>
      </c>
      <c r="AM13" s="116" t="s">
        <v>65</v>
      </c>
      <c r="AN13" s="117" t="s">
        <v>66</v>
      </c>
      <c r="AO13" s="117" t="s">
        <v>68</v>
      </c>
      <c r="AP13" s="704"/>
      <c r="AQ13" s="114"/>
      <c r="AR13" s="115"/>
    </row>
    <row r="14" spans="1:44" s="107" customFormat="1" ht="40.5" customHeight="1">
      <c r="A14" s="666" t="s">
        <v>175</v>
      </c>
      <c r="B14" s="676">
        <v>13889</v>
      </c>
      <c r="C14" s="681" t="s">
        <v>176</v>
      </c>
      <c r="D14" s="684" t="s">
        <v>250</v>
      </c>
      <c r="E14" s="688" t="s">
        <v>177</v>
      </c>
      <c r="F14" s="669">
        <v>1000</v>
      </c>
      <c r="G14" s="669" t="s">
        <v>178</v>
      </c>
      <c r="H14" s="660" t="s">
        <v>74</v>
      </c>
      <c r="I14" s="118" t="s">
        <v>75</v>
      </c>
      <c r="J14" s="281">
        <v>0</v>
      </c>
      <c r="K14" s="119">
        <v>0</v>
      </c>
      <c r="L14" s="120">
        <v>0</v>
      </c>
      <c r="M14" s="206">
        <f>SUM(J14:L14)</f>
        <v>0</v>
      </c>
      <c r="N14" s="281">
        <v>0</v>
      </c>
      <c r="O14" s="119">
        <v>0</v>
      </c>
      <c r="P14" s="210">
        <v>0</v>
      </c>
      <c r="Q14" s="206">
        <f>SUM(N14:P14)</f>
        <v>0</v>
      </c>
      <c r="R14" s="281">
        <v>0</v>
      </c>
      <c r="S14" s="119">
        <v>0</v>
      </c>
      <c r="T14" s="210">
        <v>0</v>
      </c>
      <c r="U14" s="206">
        <f>SUM(R14:T14)</f>
        <v>0</v>
      </c>
      <c r="V14" s="281">
        <v>0</v>
      </c>
      <c r="W14" s="119">
        <v>0</v>
      </c>
      <c r="X14" s="120">
        <v>0</v>
      </c>
      <c r="Y14" s="210">
        <f>SUM(V14:X14)</f>
        <v>0</v>
      </c>
      <c r="Z14" s="281">
        <v>0</v>
      </c>
      <c r="AA14" s="119">
        <v>0</v>
      </c>
      <c r="AB14" s="120">
        <v>0</v>
      </c>
      <c r="AC14" s="206">
        <f>SUM(Z14:AB14)</f>
        <v>0</v>
      </c>
      <c r="AD14" s="205">
        <v>0</v>
      </c>
      <c r="AE14" s="393">
        <v>0</v>
      </c>
      <c r="AF14" s="393">
        <v>0</v>
      </c>
      <c r="AG14" s="505">
        <f aca="true" t="shared" si="0" ref="AG14:AG20">SUM(AD14:AF14)</f>
        <v>0</v>
      </c>
      <c r="AH14" s="205">
        <v>0</v>
      </c>
      <c r="AI14" s="120">
        <v>0</v>
      </c>
      <c r="AJ14" s="120">
        <v>0</v>
      </c>
      <c r="AK14" s="210">
        <f>SUM(AH14:AJ14)</f>
        <v>0</v>
      </c>
      <c r="AL14" s="205">
        <v>0</v>
      </c>
      <c r="AM14" s="120">
        <v>0</v>
      </c>
      <c r="AN14" s="120">
        <v>0</v>
      </c>
      <c r="AO14" s="210">
        <f>SUM(AL14:AN14)</f>
        <v>0</v>
      </c>
      <c r="AP14" s="520">
        <f>M14+U14+Q14+Y14+AC14+AG14+AK14+AO14</f>
        <v>0</v>
      </c>
      <c r="AQ14" s="114"/>
      <c r="AR14" s="115"/>
    </row>
    <row r="15" spans="1:44" s="107" customFormat="1" ht="15" customHeight="1">
      <c r="A15" s="667"/>
      <c r="B15" s="677"/>
      <c r="C15" s="682"/>
      <c r="D15" s="685"/>
      <c r="E15" s="689"/>
      <c r="F15" s="670"/>
      <c r="G15" s="670"/>
      <c r="H15" s="661"/>
      <c r="I15" s="99" t="s">
        <v>76</v>
      </c>
      <c r="J15" s="282">
        <v>0</v>
      </c>
      <c r="K15" s="121">
        <v>0</v>
      </c>
      <c r="L15" s="122">
        <v>0</v>
      </c>
      <c r="M15" s="242">
        <f>SUM(J15:L15)</f>
        <v>0</v>
      </c>
      <c r="N15" s="282">
        <v>0</v>
      </c>
      <c r="O15" s="121">
        <v>0</v>
      </c>
      <c r="P15" s="265">
        <v>0</v>
      </c>
      <c r="Q15" s="242">
        <f aca="true" t="shared" si="1" ref="Q15:Q28">SUM(N15:P15)</f>
        <v>0</v>
      </c>
      <c r="R15" s="282">
        <v>0</v>
      </c>
      <c r="S15" s="121">
        <v>0</v>
      </c>
      <c r="T15" s="265">
        <v>0</v>
      </c>
      <c r="U15" s="242">
        <f aca="true" t="shared" si="2" ref="U15:U28">SUM(R15:T15)</f>
        <v>0</v>
      </c>
      <c r="V15" s="282">
        <v>0</v>
      </c>
      <c r="W15" s="121">
        <v>0</v>
      </c>
      <c r="X15" s="122">
        <v>0</v>
      </c>
      <c r="Y15" s="211">
        <f aca="true" t="shared" si="3" ref="Y15:Y28">SUM(V15:X15)</f>
        <v>0</v>
      </c>
      <c r="Z15" s="282">
        <v>0</v>
      </c>
      <c r="AA15" s="121">
        <v>0</v>
      </c>
      <c r="AB15" s="122">
        <v>0</v>
      </c>
      <c r="AC15" s="242">
        <f>SUM(Z15:AB15)</f>
        <v>0</v>
      </c>
      <c r="AD15" s="221">
        <v>0</v>
      </c>
      <c r="AE15" s="508">
        <v>0</v>
      </c>
      <c r="AF15" s="508">
        <v>0</v>
      </c>
      <c r="AG15" s="404">
        <f t="shared" si="0"/>
        <v>0</v>
      </c>
      <c r="AH15" s="221">
        <v>0</v>
      </c>
      <c r="AI15" s="122">
        <v>0</v>
      </c>
      <c r="AJ15" s="122">
        <v>0</v>
      </c>
      <c r="AK15" s="521">
        <f>SUM(AH15:AJ15)</f>
        <v>0</v>
      </c>
      <c r="AL15" s="221">
        <v>0</v>
      </c>
      <c r="AM15" s="122">
        <v>0</v>
      </c>
      <c r="AN15" s="122">
        <v>0</v>
      </c>
      <c r="AO15" s="265">
        <f>SUM(AL15:AN15)</f>
        <v>0</v>
      </c>
      <c r="AP15" s="497">
        <f aca="true" t="shared" si="4" ref="AP15:AP23">M15+U15+Q15+Y15+AC15+AG15+AK15+AO15</f>
        <v>0</v>
      </c>
      <c r="AQ15" s="114"/>
      <c r="AR15" s="115"/>
    </row>
    <row r="16" spans="1:44" s="107" customFormat="1" ht="15" customHeight="1">
      <c r="A16" s="667"/>
      <c r="B16" s="677"/>
      <c r="C16" s="682"/>
      <c r="D16" s="685"/>
      <c r="E16" s="689"/>
      <c r="F16" s="670"/>
      <c r="G16" s="670"/>
      <c r="H16" s="661"/>
      <c r="I16" s="99" t="s">
        <v>77</v>
      </c>
      <c r="J16" s="282">
        <v>0</v>
      </c>
      <c r="K16" s="121">
        <v>0</v>
      </c>
      <c r="L16" s="122">
        <v>0</v>
      </c>
      <c r="M16" s="242">
        <f>SUM(J16:L16)</f>
        <v>0</v>
      </c>
      <c r="N16" s="282">
        <v>0</v>
      </c>
      <c r="O16" s="121">
        <v>0</v>
      </c>
      <c r="P16" s="265">
        <v>0</v>
      </c>
      <c r="Q16" s="242">
        <f t="shared" si="1"/>
        <v>0</v>
      </c>
      <c r="R16" s="282">
        <v>0</v>
      </c>
      <c r="S16" s="121">
        <v>0</v>
      </c>
      <c r="T16" s="265">
        <v>0</v>
      </c>
      <c r="U16" s="242">
        <f t="shared" si="2"/>
        <v>0</v>
      </c>
      <c r="V16" s="282">
        <v>0</v>
      </c>
      <c r="W16" s="121">
        <v>0</v>
      </c>
      <c r="X16" s="122">
        <v>0</v>
      </c>
      <c r="Y16" s="211">
        <f t="shared" si="3"/>
        <v>0</v>
      </c>
      <c r="Z16" s="282">
        <v>0</v>
      </c>
      <c r="AA16" s="121">
        <v>0</v>
      </c>
      <c r="AB16" s="122">
        <v>0</v>
      </c>
      <c r="AC16" s="242">
        <f>SUM(Z16:AB16)</f>
        <v>0</v>
      </c>
      <c r="AD16" s="221">
        <v>0</v>
      </c>
      <c r="AE16" s="508">
        <v>0</v>
      </c>
      <c r="AF16" s="508">
        <v>0</v>
      </c>
      <c r="AG16" s="404">
        <f t="shared" si="0"/>
        <v>0</v>
      </c>
      <c r="AH16" s="221">
        <v>0</v>
      </c>
      <c r="AI16" s="122">
        <v>0</v>
      </c>
      <c r="AJ16" s="122">
        <v>0</v>
      </c>
      <c r="AK16" s="521">
        <f aca="true" t="shared" si="5" ref="AK16:AK27">SUM(AH16:AJ16)</f>
        <v>0</v>
      </c>
      <c r="AL16" s="221">
        <v>0</v>
      </c>
      <c r="AM16" s="122">
        <v>0</v>
      </c>
      <c r="AN16" s="122">
        <v>0</v>
      </c>
      <c r="AO16" s="265">
        <f aca="true" t="shared" si="6" ref="AO16:AO26">SUM(AL16:AN16)</f>
        <v>0</v>
      </c>
      <c r="AP16" s="497">
        <f t="shared" si="4"/>
        <v>0</v>
      </c>
      <c r="AQ16" s="114"/>
      <c r="AR16" s="115"/>
    </row>
    <row r="17" spans="1:44" s="107" customFormat="1" ht="15" customHeight="1">
      <c r="A17" s="667"/>
      <c r="B17" s="677"/>
      <c r="C17" s="682"/>
      <c r="D17" s="685"/>
      <c r="E17" s="689"/>
      <c r="F17" s="670"/>
      <c r="G17" s="670"/>
      <c r="H17" s="661"/>
      <c r="I17" s="99" t="s">
        <v>78</v>
      </c>
      <c r="J17" s="282">
        <v>9</v>
      </c>
      <c r="K17" s="121">
        <v>5</v>
      </c>
      <c r="L17" s="122">
        <v>0</v>
      </c>
      <c r="M17" s="242">
        <f>SUM(J17:L17)</f>
        <v>14</v>
      </c>
      <c r="N17" s="282">
        <v>17</v>
      </c>
      <c r="O17" s="121">
        <v>14</v>
      </c>
      <c r="P17" s="265">
        <v>1</v>
      </c>
      <c r="Q17" s="242">
        <f t="shared" si="1"/>
        <v>32</v>
      </c>
      <c r="R17" s="282">
        <v>44</v>
      </c>
      <c r="S17" s="121">
        <v>28</v>
      </c>
      <c r="T17" s="265">
        <v>1</v>
      </c>
      <c r="U17" s="242">
        <f t="shared" si="2"/>
        <v>73</v>
      </c>
      <c r="V17" s="282">
        <v>8</v>
      </c>
      <c r="W17" s="121">
        <v>7</v>
      </c>
      <c r="X17" s="122">
        <v>0</v>
      </c>
      <c r="Y17" s="211">
        <f t="shared" si="3"/>
        <v>15</v>
      </c>
      <c r="Z17" s="282">
        <v>16</v>
      </c>
      <c r="AA17" s="121">
        <v>11</v>
      </c>
      <c r="AB17" s="122">
        <v>0</v>
      </c>
      <c r="AC17" s="242">
        <f>SUM(Z17:AB17)</f>
        <v>27</v>
      </c>
      <c r="AD17" s="221">
        <v>19</v>
      </c>
      <c r="AE17" s="508">
        <v>22</v>
      </c>
      <c r="AF17" s="508">
        <v>1</v>
      </c>
      <c r="AG17" s="404">
        <f t="shared" si="0"/>
        <v>42</v>
      </c>
      <c r="AH17" s="221">
        <v>18</v>
      </c>
      <c r="AI17" s="122">
        <v>15</v>
      </c>
      <c r="AJ17" s="122">
        <v>0</v>
      </c>
      <c r="AK17" s="521">
        <f t="shared" si="5"/>
        <v>33</v>
      </c>
      <c r="AL17" s="221">
        <v>13</v>
      </c>
      <c r="AM17" s="122">
        <v>9</v>
      </c>
      <c r="AN17" s="122"/>
      <c r="AO17" s="265">
        <f t="shared" si="6"/>
        <v>22</v>
      </c>
      <c r="AP17" s="497">
        <f t="shared" si="4"/>
        <v>258</v>
      </c>
      <c r="AQ17" s="114"/>
      <c r="AR17" s="115"/>
    </row>
    <row r="18" spans="1:44" s="107" customFormat="1" ht="15" customHeight="1">
      <c r="A18" s="667"/>
      <c r="B18" s="677"/>
      <c r="C18" s="682"/>
      <c r="D18" s="685"/>
      <c r="E18" s="689"/>
      <c r="F18" s="670"/>
      <c r="G18" s="670"/>
      <c r="H18" s="661"/>
      <c r="I18" s="99" t="s">
        <v>79</v>
      </c>
      <c r="J18" s="282">
        <v>0</v>
      </c>
      <c r="K18" s="121">
        <v>0</v>
      </c>
      <c r="L18" s="122">
        <v>0</v>
      </c>
      <c r="M18" s="242">
        <f>SUM(J18:L18)</f>
        <v>0</v>
      </c>
      <c r="N18" s="282">
        <v>0</v>
      </c>
      <c r="O18" s="121">
        <v>0</v>
      </c>
      <c r="P18" s="265">
        <v>0</v>
      </c>
      <c r="Q18" s="242">
        <f t="shared" si="1"/>
        <v>0</v>
      </c>
      <c r="R18" s="282">
        <v>0</v>
      </c>
      <c r="S18" s="121">
        <v>0</v>
      </c>
      <c r="T18" s="265">
        <v>0</v>
      </c>
      <c r="U18" s="242">
        <f t="shared" si="2"/>
        <v>0</v>
      </c>
      <c r="V18" s="282">
        <v>0</v>
      </c>
      <c r="W18" s="121">
        <v>0</v>
      </c>
      <c r="X18" s="122">
        <v>0</v>
      </c>
      <c r="Y18" s="211">
        <f t="shared" si="3"/>
        <v>0</v>
      </c>
      <c r="Z18" s="282">
        <v>0</v>
      </c>
      <c r="AA18" s="121">
        <v>0</v>
      </c>
      <c r="AB18" s="122">
        <v>0</v>
      </c>
      <c r="AC18" s="242">
        <f>SUM(Z18:AB18)</f>
        <v>0</v>
      </c>
      <c r="AD18" s="221">
        <v>0</v>
      </c>
      <c r="AE18" s="508">
        <v>0</v>
      </c>
      <c r="AF18" s="508">
        <v>0</v>
      </c>
      <c r="AG18" s="404">
        <f t="shared" si="0"/>
        <v>0</v>
      </c>
      <c r="AH18" s="221">
        <v>0</v>
      </c>
      <c r="AI18" s="122">
        <v>0</v>
      </c>
      <c r="AJ18" s="122">
        <v>0</v>
      </c>
      <c r="AK18" s="521">
        <f t="shared" si="5"/>
        <v>0</v>
      </c>
      <c r="AL18" s="221">
        <v>0</v>
      </c>
      <c r="AM18" s="122">
        <v>0</v>
      </c>
      <c r="AN18" s="122">
        <v>0</v>
      </c>
      <c r="AO18" s="265">
        <f t="shared" si="6"/>
        <v>0</v>
      </c>
      <c r="AP18" s="497">
        <f t="shared" si="4"/>
        <v>0</v>
      </c>
      <c r="AQ18" s="114"/>
      <c r="AR18" s="115"/>
    </row>
    <row r="19" spans="1:44" s="107" customFormat="1" ht="25.5">
      <c r="A19" s="667"/>
      <c r="B19" s="677"/>
      <c r="C19" s="682"/>
      <c r="D19" s="685"/>
      <c r="E19" s="689"/>
      <c r="F19" s="670"/>
      <c r="G19" s="670"/>
      <c r="H19" s="661"/>
      <c r="I19" s="100" t="s">
        <v>125</v>
      </c>
      <c r="J19" s="282">
        <f aca="true" t="shared" si="7" ref="J19:P19">SUM(J14:J18)</f>
        <v>9</v>
      </c>
      <c r="K19" s="121">
        <f t="shared" si="7"/>
        <v>5</v>
      </c>
      <c r="L19" s="122">
        <f t="shared" si="7"/>
        <v>0</v>
      </c>
      <c r="M19" s="222">
        <f t="shared" si="7"/>
        <v>14</v>
      </c>
      <c r="N19" s="282">
        <f t="shared" si="7"/>
        <v>17</v>
      </c>
      <c r="O19" s="121">
        <f t="shared" si="7"/>
        <v>14</v>
      </c>
      <c r="P19" s="265">
        <f t="shared" si="7"/>
        <v>1</v>
      </c>
      <c r="Q19" s="242">
        <f t="shared" si="1"/>
        <v>32</v>
      </c>
      <c r="R19" s="282">
        <f>SUM(R14:R18)</f>
        <v>44</v>
      </c>
      <c r="S19" s="121">
        <f>SUM(S14:S18)</f>
        <v>28</v>
      </c>
      <c r="T19" s="265">
        <f>SUM(T14:T18)</f>
        <v>1</v>
      </c>
      <c r="U19" s="222">
        <f t="shared" si="2"/>
        <v>73</v>
      </c>
      <c r="V19" s="282">
        <f>SUM(V14:V18)</f>
        <v>8</v>
      </c>
      <c r="W19" s="121">
        <f>SUM(W14:W18)</f>
        <v>7</v>
      </c>
      <c r="X19" s="122">
        <f>SUM(X14:X18)</f>
        <v>0</v>
      </c>
      <c r="Y19" s="513">
        <f t="shared" si="3"/>
        <v>15</v>
      </c>
      <c r="Z19" s="282">
        <f aca="true" t="shared" si="8" ref="Z19:AF19">SUM(Z14:Z18)</f>
        <v>16</v>
      </c>
      <c r="AA19" s="121">
        <f t="shared" si="8"/>
        <v>11</v>
      </c>
      <c r="AB19" s="122">
        <f t="shared" si="8"/>
        <v>0</v>
      </c>
      <c r="AC19" s="222">
        <f t="shared" si="8"/>
        <v>27</v>
      </c>
      <c r="AD19" s="258">
        <f t="shared" si="8"/>
        <v>19</v>
      </c>
      <c r="AE19" s="509">
        <f t="shared" si="8"/>
        <v>22</v>
      </c>
      <c r="AF19" s="509">
        <f t="shared" si="8"/>
        <v>1</v>
      </c>
      <c r="AG19" s="506">
        <f t="shared" si="0"/>
        <v>42</v>
      </c>
      <c r="AH19" s="221">
        <f>SUM(AH14:AH18)</f>
        <v>18</v>
      </c>
      <c r="AI19" s="122">
        <f>SUM(AI14:AI18)</f>
        <v>15</v>
      </c>
      <c r="AJ19" s="122">
        <f>SUM(AJ14:AJ18)</f>
        <v>0</v>
      </c>
      <c r="AK19" s="571">
        <f t="shared" si="5"/>
        <v>33</v>
      </c>
      <c r="AL19" s="258">
        <f>SUM(AL14:AL18)</f>
        <v>13</v>
      </c>
      <c r="AM19" s="537">
        <f>SUM(AM14:AM18)</f>
        <v>9</v>
      </c>
      <c r="AN19" s="537">
        <f>SUM(AN14:AN18)</f>
        <v>0</v>
      </c>
      <c r="AO19" s="223">
        <f t="shared" si="6"/>
        <v>22</v>
      </c>
      <c r="AP19" s="193">
        <f>M19+U19+Q19+Y19+AC19+AG19+AK19+AO19</f>
        <v>258</v>
      </c>
      <c r="AQ19" s="114"/>
      <c r="AR19" s="115"/>
    </row>
    <row r="20" spans="1:44" s="107" customFormat="1" ht="15" customHeight="1">
      <c r="A20" s="667"/>
      <c r="B20" s="677"/>
      <c r="C20" s="682"/>
      <c r="D20" s="685"/>
      <c r="E20" s="689"/>
      <c r="F20" s="670"/>
      <c r="G20" s="670"/>
      <c r="H20" s="662" t="s">
        <v>80</v>
      </c>
      <c r="I20" s="99" t="s">
        <v>81</v>
      </c>
      <c r="J20" s="282">
        <v>9</v>
      </c>
      <c r="K20" s="121">
        <v>5</v>
      </c>
      <c r="L20" s="121">
        <v>0</v>
      </c>
      <c r="M20" s="283">
        <f aca="true" t="shared" si="9" ref="M20:M28">SUM(J20:L20)</f>
        <v>14</v>
      </c>
      <c r="N20" s="282">
        <v>17</v>
      </c>
      <c r="O20" s="121">
        <v>14</v>
      </c>
      <c r="P20" s="267">
        <v>1</v>
      </c>
      <c r="Q20" s="242">
        <f t="shared" si="1"/>
        <v>32</v>
      </c>
      <c r="R20" s="282">
        <v>44</v>
      </c>
      <c r="S20" s="121">
        <v>28</v>
      </c>
      <c r="T20" s="267">
        <v>1</v>
      </c>
      <c r="U20" s="242">
        <f t="shared" si="2"/>
        <v>73</v>
      </c>
      <c r="V20" s="282">
        <v>8</v>
      </c>
      <c r="W20" s="121">
        <v>7</v>
      </c>
      <c r="X20" s="121">
        <v>0</v>
      </c>
      <c r="Y20" s="211">
        <f t="shared" si="3"/>
        <v>15</v>
      </c>
      <c r="Z20" s="282">
        <v>16</v>
      </c>
      <c r="AA20" s="121">
        <v>11</v>
      </c>
      <c r="AB20" s="121">
        <v>0</v>
      </c>
      <c r="AC20" s="222">
        <f>SUM(Z20:AB20)</f>
        <v>27</v>
      </c>
      <c r="AD20" s="282">
        <v>19</v>
      </c>
      <c r="AE20" s="266">
        <v>22</v>
      </c>
      <c r="AF20" s="266">
        <v>1</v>
      </c>
      <c r="AG20" s="507">
        <f t="shared" si="0"/>
        <v>42</v>
      </c>
      <c r="AH20" s="282">
        <v>18</v>
      </c>
      <c r="AI20" s="121">
        <v>15</v>
      </c>
      <c r="AJ20" s="121">
        <v>0</v>
      </c>
      <c r="AK20" s="521">
        <f t="shared" si="5"/>
        <v>33</v>
      </c>
      <c r="AL20" s="282">
        <v>13</v>
      </c>
      <c r="AM20" s="121">
        <v>9</v>
      </c>
      <c r="AN20" s="121">
        <v>0</v>
      </c>
      <c r="AO20" s="265">
        <f t="shared" si="6"/>
        <v>22</v>
      </c>
      <c r="AP20" s="497">
        <f t="shared" si="4"/>
        <v>258</v>
      </c>
      <c r="AQ20" s="114"/>
      <c r="AR20" s="115"/>
    </row>
    <row r="21" spans="1:44" s="107" customFormat="1" ht="15" customHeight="1">
      <c r="A21" s="667"/>
      <c r="B21" s="677"/>
      <c r="C21" s="682"/>
      <c r="D21" s="685"/>
      <c r="E21" s="689"/>
      <c r="F21" s="670"/>
      <c r="G21" s="670"/>
      <c r="H21" s="663"/>
      <c r="I21" s="99" t="s">
        <v>82</v>
      </c>
      <c r="J21" s="282">
        <v>0</v>
      </c>
      <c r="K21" s="121">
        <v>0</v>
      </c>
      <c r="L21" s="121">
        <v>0</v>
      </c>
      <c r="M21" s="283">
        <f t="shared" si="9"/>
        <v>0</v>
      </c>
      <c r="N21" s="282">
        <v>0</v>
      </c>
      <c r="O21" s="121">
        <v>0</v>
      </c>
      <c r="P21" s="267">
        <v>0</v>
      </c>
      <c r="Q21" s="242">
        <f t="shared" si="1"/>
        <v>0</v>
      </c>
      <c r="R21" s="282">
        <v>0</v>
      </c>
      <c r="S21" s="121">
        <v>0</v>
      </c>
      <c r="T21" s="267">
        <v>0</v>
      </c>
      <c r="U21" s="242">
        <f t="shared" si="2"/>
        <v>0</v>
      </c>
      <c r="V21" s="282">
        <v>0</v>
      </c>
      <c r="W21" s="121">
        <v>0</v>
      </c>
      <c r="X21" s="121">
        <v>0</v>
      </c>
      <c r="Y21" s="211">
        <f t="shared" si="3"/>
        <v>0</v>
      </c>
      <c r="Z21" s="282">
        <v>0</v>
      </c>
      <c r="AA21" s="121">
        <v>0</v>
      </c>
      <c r="AB21" s="121">
        <v>0</v>
      </c>
      <c r="AC21" s="222">
        <f aca="true" t="shared" si="10" ref="AC21:AC28">SUM(Z21:AB21)</f>
        <v>0</v>
      </c>
      <c r="AD21" s="282">
        <v>0</v>
      </c>
      <c r="AE21" s="266">
        <v>0</v>
      </c>
      <c r="AF21" s="266">
        <v>0</v>
      </c>
      <c r="AG21" s="507">
        <v>0</v>
      </c>
      <c r="AH21" s="282">
        <v>0</v>
      </c>
      <c r="AI21" s="121">
        <v>0</v>
      </c>
      <c r="AJ21" s="121">
        <v>0</v>
      </c>
      <c r="AK21" s="521">
        <f t="shared" si="5"/>
        <v>0</v>
      </c>
      <c r="AL21" s="282">
        <v>0</v>
      </c>
      <c r="AM21" s="121">
        <v>0</v>
      </c>
      <c r="AN21" s="121">
        <v>0</v>
      </c>
      <c r="AO21" s="265">
        <f t="shared" si="6"/>
        <v>0</v>
      </c>
      <c r="AP21" s="497">
        <f t="shared" si="4"/>
        <v>0</v>
      </c>
      <c r="AQ21" s="114"/>
      <c r="AR21" s="115"/>
    </row>
    <row r="22" spans="1:44" s="107" customFormat="1" ht="15" customHeight="1">
      <c r="A22" s="667"/>
      <c r="B22" s="677"/>
      <c r="C22" s="682"/>
      <c r="D22" s="685"/>
      <c r="E22" s="689"/>
      <c r="F22" s="670"/>
      <c r="G22" s="670"/>
      <c r="H22" s="659" t="s">
        <v>83</v>
      </c>
      <c r="I22" s="99" t="s">
        <v>84</v>
      </c>
      <c r="J22" s="282">
        <v>0</v>
      </c>
      <c r="K22" s="121">
        <v>0</v>
      </c>
      <c r="L22" s="121">
        <v>0</v>
      </c>
      <c r="M22" s="283">
        <f t="shared" si="9"/>
        <v>0</v>
      </c>
      <c r="N22" s="282">
        <v>0</v>
      </c>
      <c r="O22" s="121">
        <v>0</v>
      </c>
      <c r="P22" s="267">
        <v>0</v>
      </c>
      <c r="Q22" s="242">
        <f t="shared" si="1"/>
        <v>0</v>
      </c>
      <c r="R22" s="282">
        <v>0</v>
      </c>
      <c r="S22" s="121">
        <v>0</v>
      </c>
      <c r="T22" s="267">
        <v>0</v>
      </c>
      <c r="U22" s="242">
        <f t="shared" si="2"/>
        <v>0</v>
      </c>
      <c r="V22" s="282">
        <v>0</v>
      </c>
      <c r="W22" s="121">
        <v>0</v>
      </c>
      <c r="X22" s="121">
        <v>0</v>
      </c>
      <c r="Y22" s="211">
        <f t="shared" si="3"/>
        <v>0</v>
      </c>
      <c r="Z22" s="282">
        <v>0</v>
      </c>
      <c r="AA22" s="121">
        <v>0</v>
      </c>
      <c r="AB22" s="121">
        <v>0</v>
      </c>
      <c r="AC22" s="222">
        <f t="shared" si="10"/>
        <v>0</v>
      </c>
      <c r="AD22" s="282">
        <v>0</v>
      </c>
      <c r="AE22" s="266">
        <v>0</v>
      </c>
      <c r="AF22" s="266">
        <v>0</v>
      </c>
      <c r="AG22" s="507">
        <v>0</v>
      </c>
      <c r="AH22" s="282">
        <v>0</v>
      </c>
      <c r="AI22" s="121">
        <v>0</v>
      </c>
      <c r="AJ22" s="121">
        <v>0</v>
      </c>
      <c r="AK22" s="521">
        <f t="shared" si="5"/>
        <v>0</v>
      </c>
      <c r="AL22" s="282">
        <v>0</v>
      </c>
      <c r="AM22" s="121">
        <v>0</v>
      </c>
      <c r="AN22" s="121">
        <v>0</v>
      </c>
      <c r="AO22" s="265">
        <f t="shared" si="6"/>
        <v>0</v>
      </c>
      <c r="AP22" s="497">
        <f t="shared" si="4"/>
        <v>0</v>
      </c>
      <c r="AQ22" s="114"/>
      <c r="AR22" s="115"/>
    </row>
    <row r="23" spans="1:44" s="107" customFormat="1" ht="15" customHeight="1" thickBot="1">
      <c r="A23" s="667"/>
      <c r="B23" s="677"/>
      <c r="C23" s="682"/>
      <c r="D23" s="685"/>
      <c r="E23" s="689"/>
      <c r="F23" s="671"/>
      <c r="G23" s="671"/>
      <c r="H23" s="652"/>
      <c r="I23" s="123" t="s">
        <v>85</v>
      </c>
      <c r="J23" s="284">
        <v>0</v>
      </c>
      <c r="K23" s="125">
        <v>0</v>
      </c>
      <c r="L23" s="125">
        <v>0</v>
      </c>
      <c r="M23" s="285">
        <f t="shared" si="9"/>
        <v>0</v>
      </c>
      <c r="N23" s="284">
        <v>0</v>
      </c>
      <c r="O23" s="125">
        <v>0</v>
      </c>
      <c r="P23" s="286">
        <v>0</v>
      </c>
      <c r="Q23" s="243">
        <f t="shared" si="1"/>
        <v>0</v>
      </c>
      <c r="R23" s="284">
        <v>0</v>
      </c>
      <c r="S23" s="125">
        <v>0</v>
      </c>
      <c r="T23" s="125">
        <v>0</v>
      </c>
      <c r="U23" s="287">
        <f t="shared" si="2"/>
        <v>0</v>
      </c>
      <c r="V23" s="291">
        <v>0</v>
      </c>
      <c r="W23" s="124">
        <v>0</v>
      </c>
      <c r="X23" s="124">
        <v>0</v>
      </c>
      <c r="Y23" s="516">
        <f t="shared" si="3"/>
        <v>0</v>
      </c>
      <c r="Z23" s="291">
        <v>0</v>
      </c>
      <c r="AA23" s="124">
        <v>0</v>
      </c>
      <c r="AB23" s="124">
        <v>0</v>
      </c>
      <c r="AC23" s="515">
        <f t="shared" si="10"/>
        <v>0</v>
      </c>
      <c r="AD23" s="291">
        <v>0</v>
      </c>
      <c r="AE23" s="268">
        <v>0</v>
      </c>
      <c r="AF23" s="268">
        <v>0</v>
      </c>
      <c r="AG23" s="514">
        <v>0</v>
      </c>
      <c r="AH23" s="284">
        <v>0</v>
      </c>
      <c r="AI23" s="125">
        <v>0</v>
      </c>
      <c r="AJ23" s="125">
        <v>0</v>
      </c>
      <c r="AK23" s="521">
        <f t="shared" si="5"/>
        <v>0</v>
      </c>
      <c r="AL23" s="284">
        <v>0</v>
      </c>
      <c r="AM23" s="125">
        <v>0</v>
      </c>
      <c r="AN23" s="125">
        <v>0</v>
      </c>
      <c r="AO23" s="574">
        <f t="shared" si="6"/>
        <v>0</v>
      </c>
      <c r="AP23" s="499">
        <f t="shared" si="4"/>
        <v>0</v>
      </c>
      <c r="AQ23" s="114"/>
      <c r="AR23" s="115"/>
    </row>
    <row r="24" spans="1:44" s="107" customFormat="1" ht="13.5" customHeight="1">
      <c r="A24" s="667"/>
      <c r="B24" s="677"/>
      <c r="C24" s="682"/>
      <c r="D24" s="685"/>
      <c r="E24" s="672" t="s">
        <v>179</v>
      </c>
      <c r="F24" s="674">
        <v>150</v>
      </c>
      <c r="G24" s="669" t="s">
        <v>265</v>
      </c>
      <c r="H24" s="660" t="s">
        <v>74</v>
      </c>
      <c r="I24" s="118" t="s">
        <v>75</v>
      </c>
      <c r="J24" s="281">
        <v>0</v>
      </c>
      <c r="K24" s="119">
        <v>0</v>
      </c>
      <c r="L24" s="120">
        <v>0</v>
      </c>
      <c r="M24" s="206">
        <f t="shared" si="9"/>
        <v>0</v>
      </c>
      <c r="N24" s="281">
        <v>0</v>
      </c>
      <c r="O24" s="119">
        <v>0</v>
      </c>
      <c r="P24" s="120">
        <v>0</v>
      </c>
      <c r="Q24" s="206">
        <f t="shared" si="1"/>
        <v>0</v>
      </c>
      <c r="R24" s="281">
        <v>0</v>
      </c>
      <c r="S24" s="119">
        <v>0</v>
      </c>
      <c r="T24" s="120">
        <v>0</v>
      </c>
      <c r="U24" s="210">
        <f t="shared" si="2"/>
        <v>0</v>
      </c>
      <c r="V24" s="281">
        <v>0</v>
      </c>
      <c r="W24" s="119">
        <v>0</v>
      </c>
      <c r="X24" s="120">
        <v>0</v>
      </c>
      <c r="Y24" s="206">
        <f t="shared" si="3"/>
        <v>0</v>
      </c>
      <c r="Z24" s="264">
        <v>0</v>
      </c>
      <c r="AA24" s="119">
        <v>0</v>
      </c>
      <c r="AB24" s="120">
        <v>0</v>
      </c>
      <c r="AC24" s="206">
        <f t="shared" si="10"/>
        <v>0</v>
      </c>
      <c r="AD24" s="264">
        <v>0</v>
      </c>
      <c r="AE24" s="119">
        <v>0</v>
      </c>
      <c r="AF24" s="120">
        <v>0</v>
      </c>
      <c r="AG24" s="206">
        <f aca="true" t="shared" si="11" ref="AG24:AG30">SUM(AD24:AF24)</f>
        <v>0</v>
      </c>
      <c r="AH24" s="205">
        <v>0</v>
      </c>
      <c r="AI24" s="120">
        <v>0</v>
      </c>
      <c r="AJ24" s="120">
        <v>0</v>
      </c>
      <c r="AK24" s="210">
        <f t="shared" si="5"/>
        <v>0</v>
      </c>
      <c r="AL24" s="205">
        <v>0</v>
      </c>
      <c r="AM24" s="120">
        <v>0</v>
      </c>
      <c r="AN24" s="120">
        <v>0</v>
      </c>
      <c r="AO24" s="206">
        <f t="shared" si="6"/>
        <v>0</v>
      </c>
      <c r="AP24" s="520">
        <f>M24+U24+Q24+Y24+AC24+AG24+AK24+AO24</f>
        <v>0</v>
      </c>
      <c r="AQ24" s="114"/>
      <c r="AR24" s="115"/>
    </row>
    <row r="25" spans="1:44" s="107" customFormat="1" ht="15" customHeight="1">
      <c r="A25" s="667"/>
      <c r="B25" s="677"/>
      <c r="C25" s="682"/>
      <c r="D25" s="685"/>
      <c r="E25" s="673"/>
      <c r="F25" s="675"/>
      <c r="G25" s="670"/>
      <c r="H25" s="661"/>
      <c r="I25" s="99" t="s">
        <v>76</v>
      </c>
      <c r="J25" s="282">
        <v>0</v>
      </c>
      <c r="K25" s="121">
        <v>0</v>
      </c>
      <c r="L25" s="122">
        <v>0</v>
      </c>
      <c r="M25" s="242">
        <f t="shared" si="9"/>
        <v>0</v>
      </c>
      <c r="N25" s="282">
        <v>0</v>
      </c>
      <c r="O25" s="121">
        <v>0</v>
      </c>
      <c r="P25" s="122">
        <v>0</v>
      </c>
      <c r="Q25" s="242">
        <f t="shared" si="1"/>
        <v>0</v>
      </c>
      <c r="R25" s="282">
        <v>0</v>
      </c>
      <c r="S25" s="121">
        <v>0</v>
      </c>
      <c r="T25" s="122">
        <v>0</v>
      </c>
      <c r="U25" s="265">
        <f t="shared" si="2"/>
        <v>0</v>
      </c>
      <c r="V25" s="282">
        <v>0</v>
      </c>
      <c r="W25" s="121">
        <v>0</v>
      </c>
      <c r="X25" s="122">
        <v>0</v>
      </c>
      <c r="Y25" s="242">
        <f t="shared" si="3"/>
        <v>0</v>
      </c>
      <c r="Z25" s="266">
        <v>0</v>
      </c>
      <c r="AA25" s="121">
        <v>0</v>
      </c>
      <c r="AB25" s="122">
        <v>0</v>
      </c>
      <c r="AC25" s="242">
        <f t="shared" si="10"/>
        <v>0</v>
      </c>
      <c r="AD25" s="266">
        <v>0</v>
      </c>
      <c r="AE25" s="121">
        <v>0</v>
      </c>
      <c r="AF25" s="122">
        <v>0</v>
      </c>
      <c r="AG25" s="242">
        <f t="shared" si="11"/>
        <v>0</v>
      </c>
      <c r="AH25" s="221">
        <v>0</v>
      </c>
      <c r="AI25" s="122">
        <v>0</v>
      </c>
      <c r="AJ25" s="122">
        <v>0</v>
      </c>
      <c r="AK25" s="265">
        <f t="shared" si="5"/>
        <v>0</v>
      </c>
      <c r="AL25" s="221">
        <v>0</v>
      </c>
      <c r="AM25" s="122">
        <v>0</v>
      </c>
      <c r="AN25" s="122">
        <v>0</v>
      </c>
      <c r="AO25" s="242">
        <f t="shared" si="6"/>
        <v>0</v>
      </c>
      <c r="AP25" s="575">
        <f aca="true" t="shared" si="12" ref="AP25:AP33">M25+U25+Q25+Y25+AC25+AG25+AK25+AO25</f>
        <v>0</v>
      </c>
      <c r="AQ25" s="114"/>
      <c r="AR25" s="115"/>
    </row>
    <row r="26" spans="1:44" s="107" customFormat="1" ht="15" customHeight="1">
      <c r="A26" s="667"/>
      <c r="B26" s="677"/>
      <c r="C26" s="682"/>
      <c r="D26" s="685"/>
      <c r="E26" s="673"/>
      <c r="F26" s="675"/>
      <c r="G26" s="670"/>
      <c r="H26" s="661"/>
      <c r="I26" s="99" t="s">
        <v>77</v>
      </c>
      <c r="J26" s="282">
        <v>0</v>
      </c>
      <c r="K26" s="121">
        <v>0</v>
      </c>
      <c r="L26" s="122">
        <v>0</v>
      </c>
      <c r="M26" s="242">
        <f t="shared" si="9"/>
        <v>0</v>
      </c>
      <c r="N26" s="282">
        <v>0</v>
      </c>
      <c r="O26" s="121">
        <v>0</v>
      </c>
      <c r="P26" s="122">
        <v>0</v>
      </c>
      <c r="Q26" s="242">
        <f t="shared" si="1"/>
        <v>0</v>
      </c>
      <c r="R26" s="282">
        <v>0</v>
      </c>
      <c r="S26" s="121">
        <v>0</v>
      </c>
      <c r="T26" s="122">
        <v>0</v>
      </c>
      <c r="U26" s="265">
        <f t="shared" si="2"/>
        <v>0</v>
      </c>
      <c r="V26" s="282">
        <v>0</v>
      </c>
      <c r="W26" s="121">
        <v>0</v>
      </c>
      <c r="X26" s="122">
        <v>0</v>
      </c>
      <c r="Y26" s="242">
        <f t="shared" si="3"/>
        <v>0</v>
      </c>
      <c r="Z26" s="266">
        <v>0</v>
      </c>
      <c r="AA26" s="121">
        <v>0</v>
      </c>
      <c r="AB26" s="122">
        <v>0</v>
      </c>
      <c r="AC26" s="242">
        <f t="shared" si="10"/>
        <v>0</v>
      </c>
      <c r="AD26" s="266">
        <v>0</v>
      </c>
      <c r="AE26" s="121">
        <v>0</v>
      </c>
      <c r="AF26" s="122">
        <v>0</v>
      </c>
      <c r="AG26" s="242">
        <f t="shared" si="11"/>
        <v>0</v>
      </c>
      <c r="AH26" s="221">
        <v>0</v>
      </c>
      <c r="AI26" s="122">
        <v>0</v>
      </c>
      <c r="AJ26" s="122">
        <v>0</v>
      </c>
      <c r="AK26" s="265">
        <f t="shared" si="5"/>
        <v>0</v>
      </c>
      <c r="AL26" s="221">
        <v>0</v>
      </c>
      <c r="AM26" s="122">
        <v>0</v>
      </c>
      <c r="AN26" s="122">
        <v>0</v>
      </c>
      <c r="AO26" s="242">
        <f t="shared" si="6"/>
        <v>0</v>
      </c>
      <c r="AP26" s="575">
        <f t="shared" si="12"/>
        <v>0</v>
      </c>
      <c r="AQ26" s="114"/>
      <c r="AR26" s="115"/>
    </row>
    <row r="27" spans="1:44" s="107" customFormat="1" ht="15" customHeight="1">
      <c r="A27" s="667"/>
      <c r="B27" s="677"/>
      <c r="C27" s="682"/>
      <c r="D27" s="685"/>
      <c r="E27" s="673"/>
      <c r="F27" s="675"/>
      <c r="G27" s="670"/>
      <c r="H27" s="661"/>
      <c r="I27" s="99" t="s">
        <v>78</v>
      </c>
      <c r="J27" s="282">
        <v>0</v>
      </c>
      <c r="K27" s="121">
        <v>0</v>
      </c>
      <c r="L27" s="122">
        <v>0</v>
      </c>
      <c r="M27" s="242">
        <f t="shared" si="9"/>
        <v>0</v>
      </c>
      <c r="N27" s="282">
        <v>0</v>
      </c>
      <c r="O27" s="121">
        <v>0</v>
      </c>
      <c r="P27" s="122">
        <v>0</v>
      </c>
      <c r="Q27" s="242">
        <f t="shared" si="1"/>
        <v>0</v>
      </c>
      <c r="R27" s="282">
        <v>3</v>
      </c>
      <c r="S27" s="121">
        <v>2</v>
      </c>
      <c r="T27" s="122">
        <v>1</v>
      </c>
      <c r="U27" s="265">
        <f t="shared" si="2"/>
        <v>6</v>
      </c>
      <c r="V27" s="282">
        <v>3</v>
      </c>
      <c r="W27" s="121">
        <v>0</v>
      </c>
      <c r="X27" s="122">
        <v>1</v>
      </c>
      <c r="Y27" s="242">
        <f t="shared" si="3"/>
        <v>4</v>
      </c>
      <c r="Z27" s="266">
        <v>0</v>
      </c>
      <c r="AA27" s="121">
        <v>0</v>
      </c>
      <c r="AB27" s="122">
        <v>0</v>
      </c>
      <c r="AC27" s="242">
        <f t="shared" si="10"/>
        <v>0</v>
      </c>
      <c r="AD27" s="266">
        <v>5</v>
      </c>
      <c r="AE27" s="121">
        <v>3</v>
      </c>
      <c r="AF27" s="122">
        <v>1</v>
      </c>
      <c r="AG27" s="242">
        <f t="shared" si="11"/>
        <v>9</v>
      </c>
      <c r="AH27" s="221">
        <v>8</v>
      </c>
      <c r="AI27" s="122">
        <v>1</v>
      </c>
      <c r="AJ27" s="122">
        <v>0</v>
      </c>
      <c r="AK27" s="265">
        <f t="shared" si="5"/>
        <v>9</v>
      </c>
      <c r="AL27" s="221">
        <v>0</v>
      </c>
      <c r="AM27" s="122">
        <v>0</v>
      </c>
      <c r="AN27" s="122">
        <v>0</v>
      </c>
      <c r="AO27" s="242">
        <v>0</v>
      </c>
      <c r="AP27" s="575">
        <f t="shared" si="12"/>
        <v>28</v>
      </c>
      <c r="AQ27" s="114"/>
      <c r="AR27" s="115"/>
    </row>
    <row r="28" spans="1:44" s="107" customFormat="1" ht="15" customHeight="1">
      <c r="A28" s="667"/>
      <c r="B28" s="677"/>
      <c r="C28" s="682"/>
      <c r="D28" s="685"/>
      <c r="E28" s="673"/>
      <c r="F28" s="675"/>
      <c r="G28" s="670"/>
      <c r="H28" s="661"/>
      <c r="I28" s="99" t="s">
        <v>79</v>
      </c>
      <c r="J28" s="282">
        <v>0</v>
      </c>
      <c r="K28" s="121">
        <v>0</v>
      </c>
      <c r="L28" s="122">
        <v>0</v>
      </c>
      <c r="M28" s="242">
        <f t="shared" si="9"/>
        <v>0</v>
      </c>
      <c r="N28" s="282">
        <v>0</v>
      </c>
      <c r="O28" s="121">
        <v>0</v>
      </c>
      <c r="P28" s="122">
        <v>0</v>
      </c>
      <c r="Q28" s="242">
        <f t="shared" si="1"/>
        <v>0</v>
      </c>
      <c r="R28" s="282">
        <v>0</v>
      </c>
      <c r="S28" s="121">
        <v>0</v>
      </c>
      <c r="T28" s="122">
        <v>0</v>
      </c>
      <c r="U28" s="265">
        <f t="shared" si="2"/>
        <v>0</v>
      </c>
      <c r="V28" s="282">
        <v>0</v>
      </c>
      <c r="W28" s="121">
        <v>0</v>
      </c>
      <c r="X28" s="122">
        <f>SUM(X20:X27)</f>
        <v>1</v>
      </c>
      <c r="Y28" s="242">
        <f t="shared" si="3"/>
        <v>1</v>
      </c>
      <c r="Z28" s="266">
        <v>0</v>
      </c>
      <c r="AA28" s="121">
        <v>0</v>
      </c>
      <c r="AB28" s="122">
        <v>0</v>
      </c>
      <c r="AC28" s="242">
        <f t="shared" si="10"/>
        <v>0</v>
      </c>
      <c r="AD28" s="266">
        <v>0</v>
      </c>
      <c r="AE28" s="121">
        <v>0</v>
      </c>
      <c r="AF28" s="122">
        <v>0</v>
      </c>
      <c r="AG28" s="242">
        <f t="shared" si="11"/>
        <v>0</v>
      </c>
      <c r="AH28" s="221">
        <v>0</v>
      </c>
      <c r="AI28" s="122">
        <v>0</v>
      </c>
      <c r="AJ28" s="122">
        <v>0</v>
      </c>
      <c r="AK28" s="265">
        <v>0</v>
      </c>
      <c r="AL28" s="221">
        <v>0</v>
      </c>
      <c r="AM28" s="122">
        <v>0</v>
      </c>
      <c r="AN28" s="122">
        <v>0</v>
      </c>
      <c r="AO28" s="242">
        <v>0</v>
      </c>
      <c r="AP28" s="575">
        <f t="shared" si="12"/>
        <v>1</v>
      </c>
      <c r="AQ28" s="114"/>
      <c r="AR28" s="115"/>
    </row>
    <row r="29" spans="1:44" s="107" customFormat="1" ht="42.75" customHeight="1">
      <c r="A29" s="667"/>
      <c r="B29" s="677"/>
      <c r="C29" s="682"/>
      <c r="D29" s="685"/>
      <c r="E29" s="673"/>
      <c r="F29" s="675"/>
      <c r="G29" s="670"/>
      <c r="H29" s="661"/>
      <c r="I29" s="100" t="s">
        <v>180</v>
      </c>
      <c r="J29" s="282">
        <v>0</v>
      </c>
      <c r="K29" s="121">
        <v>0</v>
      </c>
      <c r="L29" s="122">
        <f aca="true" t="shared" si="13" ref="L29:U29">SUM(L24:L28)</f>
        <v>0</v>
      </c>
      <c r="M29" s="222">
        <f t="shared" si="13"/>
        <v>0</v>
      </c>
      <c r="N29" s="282">
        <f t="shared" si="13"/>
        <v>0</v>
      </c>
      <c r="O29" s="121">
        <f t="shared" si="13"/>
        <v>0</v>
      </c>
      <c r="P29" s="122">
        <f t="shared" si="13"/>
        <v>0</v>
      </c>
      <c r="Q29" s="222">
        <f t="shared" si="13"/>
        <v>0</v>
      </c>
      <c r="R29" s="282">
        <f t="shared" si="13"/>
        <v>3</v>
      </c>
      <c r="S29" s="121">
        <f t="shared" si="13"/>
        <v>2</v>
      </c>
      <c r="T29" s="122">
        <f t="shared" si="13"/>
        <v>1</v>
      </c>
      <c r="U29" s="223">
        <f t="shared" si="13"/>
        <v>6</v>
      </c>
      <c r="V29" s="282">
        <v>0</v>
      </c>
      <c r="W29" s="121">
        <f aca="true" t="shared" si="14" ref="W29:AF29">SUM(W24:W28)</f>
        <v>0</v>
      </c>
      <c r="X29" s="122">
        <f t="shared" si="14"/>
        <v>2</v>
      </c>
      <c r="Y29" s="222">
        <f t="shared" si="14"/>
        <v>5</v>
      </c>
      <c r="Z29" s="266">
        <f t="shared" si="14"/>
        <v>0</v>
      </c>
      <c r="AA29" s="121">
        <f t="shared" si="14"/>
        <v>0</v>
      </c>
      <c r="AB29" s="122">
        <f t="shared" si="14"/>
        <v>0</v>
      </c>
      <c r="AC29" s="222">
        <f t="shared" si="14"/>
        <v>0</v>
      </c>
      <c r="AD29" s="266">
        <f t="shared" si="14"/>
        <v>5</v>
      </c>
      <c r="AE29" s="121">
        <f t="shared" si="14"/>
        <v>3</v>
      </c>
      <c r="AF29" s="122">
        <f t="shared" si="14"/>
        <v>1</v>
      </c>
      <c r="AG29" s="222">
        <f t="shared" si="11"/>
        <v>9</v>
      </c>
      <c r="AH29" s="258">
        <f>SUM(AH24:AH28)</f>
        <v>8</v>
      </c>
      <c r="AI29" s="537">
        <f>SUM(AI24:AI28)</f>
        <v>1</v>
      </c>
      <c r="AJ29" s="537">
        <f>SUM(AJ24:AJ28)</f>
        <v>0</v>
      </c>
      <c r="AK29" s="223">
        <f aca="true" t="shared" si="15" ref="AK29:AK42">SUM(AH29:AJ29)</f>
        <v>9</v>
      </c>
      <c r="AL29" s="258">
        <f>SUM(AL24:AL28)</f>
        <v>0</v>
      </c>
      <c r="AM29" s="537">
        <v>0</v>
      </c>
      <c r="AN29" s="537">
        <f>SUM(AN24:AN28)</f>
        <v>0</v>
      </c>
      <c r="AO29" s="222">
        <f aca="true" t="shared" si="16" ref="AO29:AO38">SUM(AL29:AN29)</f>
        <v>0</v>
      </c>
      <c r="AP29" s="414">
        <f t="shared" si="12"/>
        <v>29</v>
      </c>
      <c r="AQ29" s="114"/>
      <c r="AR29" s="115"/>
    </row>
    <row r="30" spans="1:44" s="107" customFormat="1" ht="15" customHeight="1">
      <c r="A30" s="667"/>
      <c r="B30" s="677"/>
      <c r="C30" s="682"/>
      <c r="D30" s="685"/>
      <c r="E30" s="673"/>
      <c r="F30" s="675"/>
      <c r="G30" s="670"/>
      <c r="H30" s="662" t="s">
        <v>80</v>
      </c>
      <c r="I30" s="99" t="s">
        <v>81</v>
      </c>
      <c r="J30" s="282">
        <v>0</v>
      </c>
      <c r="K30" s="121">
        <v>0</v>
      </c>
      <c r="L30" s="121">
        <v>0</v>
      </c>
      <c r="M30" s="283">
        <f aca="true" t="shared" si="17" ref="M30:M35">SUM(J30:L30)</f>
        <v>0</v>
      </c>
      <c r="N30" s="282">
        <v>0</v>
      </c>
      <c r="O30" s="121">
        <v>0</v>
      </c>
      <c r="P30" s="121">
        <v>0</v>
      </c>
      <c r="Q30" s="283">
        <f aca="true" t="shared" si="18" ref="Q30:Q37">SUM(N30:P30)</f>
        <v>0</v>
      </c>
      <c r="R30" s="282">
        <v>3</v>
      </c>
      <c r="S30" s="121">
        <v>2</v>
      </c>
      <c r="T30" s="121">
        <v>1</v>
      </c>
      <c r="U30" s="267">
        <f aca="true" t="shared" si="19" ref="U30:U38">SUM(R30:T30)</f>
        <v>6</v>
      </c>
      <c r="V30" s="282">
        <v>0</v>
      </c>
      <c r="W30" s="121">
        <v>3</v>
      </c>
      <c r="X30" s="121">
        <v>1</v>
      </c>
      <c r="Y30" s="283">
        <f>SUM(V30:X30)</f>
        <v>4</v>
      </c>
      <c r="Z30" s="266">
        <v>0</v>
      </c>
      <c r="AA30" s="121">
        <v>0</v>
      </c>
      <c r="AB30" s="121">
        <v>0</v>
      </c>
      <c r="AC30" s="474">
        <f>SUM(Z30:AB30)</f>
        <v>0</v>
      </c>
      <c r="AD30" s="266">
        <v>5</v>
      </c>
      <c r="AE30" s="121">
        <v>3</v>
      </c>
      <c r="AF30" s="121">
        <v>1</v>
      </c>
      <c r="AG30" s="283">
        <f t="shared" si="11"/>
        <v>9</v>
      </c>
      <c r="AH30" s="282">
        <v>8</v>
      </c>
      <c r="AI30" s="121">
        <v>1</v>
      </c>
      <c r="AJ30" s="121">
        <v>0</v>
      </c>
      <c r="AK30" s="267">
        <f t="shared" si="15"/>
        <v>9</v>
      </c>
      <c r="AL30" s="282">
        <v>0</v>
      </c>
      <c r="AM30" s="121">
        <v>0</v>
      </c>
      <c r="AN30" s="121">
        <v>0</v>
      </c>
      <c r="AO30" s="283">
        <f t="shared" si="16"/>
        <v>0</v>
      </c>
      <c r="AP30" s="575">
        <f t="shared" si="12"/>
        <v>28</v>
      </c>
      <c r="AQ30" s="114"/>
      <c r="AR30" s="115"/>
    </row>
    <row r="31" spans="1:44" s="107" customFormat="1" ht="15" customHeight="1">
      <c r="A31" s="667"/>
      <c r="B31" s="677"/>
      <c r="C31" s="682"/>
      <c r="D31" s="685"/>
      <c r="E31" s="673"/>
      <c r="F31" s="675"/>
      <c r="G31" s="670"/>
      <c r="H31" s="663"/>
      <c r="I31" s="99" t="s">
        <v>82</v>
      </c>
      <c r="J31" s="282">
        <v>0</v>
      </c>
      <c r="K31" s="121">
        <v>0</v>
      </c>
      <c r="L31" s="121">
        <v>0</v>
      </c>
      <c r="M31" s="283">
        <f t="shared" si="17"/>
        <v>0</v>
      </c>
      <c r="N31" s="282">
        <v>0</v>
      </c>
      <c r="O31" s="121">
        <v>0</v>
      </c>
      <c r="P31" s="121">
        <v>0</v>
      </c>
      <c r="Q31" s="283">
        <f t="shared" si="18"/>
        <v>0</v>
      </c>
      <c r="R31" s="282">
        <v>0</v>
      </c>
      <c r="S31" s="121">
        <v>0</v>
      </c>
      <c r="T31" s="121">
        <v>0</v>
      </c>
      <c r="U31" s="267">
        <f t="shared" si="19"/>
        <v>0</v>
      </c>
      <c r="V31" s="282">
        <v>0</v>
      </c>
      <c r="W31" s="121">
        <v>0</v>
      </c>
      <c r="X31" s="121"/>
      <c r="Y31" s="283">
        <f aca="true" t="shared" si="20" ref="Y31:Y43">SUM(V31:X31)</f>
        <v>0</v>
      </c>
      <c r="Z31" s="266">
        <v>0</v>
      </c>
      <c r="AA31" s="121">
        <v>0</v>
      </c>
      <c r="AB31" s="121">
        <v>0</v>
      </c>
      <c r="AC31" s="283">
        <f>SUM(Z31:AB31)</f>
        <v>0</v>
      </c>
      <c r="AD31" s="266">
        <v>0</v>
      </c>
      <c r="AE31" s="121">
        <v>0</v>
      </c>
      <c r="AF31" s="121">
        <v>0</v>
      </c>
      <c r="AG31" s="283">
        <f aca="true" t="shared" si="21" ref="AG31:AG36">SUM(AD31:AF31)</f>
        <v>0</v>
      </c>
      <c r="AH31" s="282">
        <v>0</v>
      </c>
      <c r="AI31" s="121">
        <v>0</v>
      </c>
      <c r="AJ31" s="121">
        <v>0</v>
      </c>
      <c r="AK31" s="267">
        <f t="shared" si="15"/>
        <v>0</v>
      </c>
      <c r="AL31" s="282">
        <v>0</v>
      </c>
      <c r="AM31" s="121">
        <v>0</v>
      </c>
      <c r="AN31" s="121">
        <v>0</v>
      </c>
      <c r="AO31" s="283">
        <f t="shared" si="16"/>
        <v>0</v>
      </c>
      <c r="AP31" s="575">
        <f t="shared" si="12"/>
        <v>0</v>
      </c>
      <c r="AQ31" s="114"/>
      <c r="AR31" s="115"/>
    </row>
    <row r="32" spans="1:44" s="107" customFormat="1" ht="15" customHeight="1">
      <c r="A32" s="667"/>
      <c r="B32" s="677"/>
      <c r="C32" s="682"/>
      <c r="D32" s="685"/>
      <c r="E32" s="673"/>
      <c r="F32" s="675"/>
      <c r="G32" s="670"/>
      <c r="H32" s="659" t="s">
        <v>83</v>
      </c>
      <c r="I32" s="99" t="s">
        <v>84</v>
      </c>
      <c r="J32" s="282">
        <v>0</v>
      </c>
      <c r="K32" s="121">
        <v>0</v>
      </c>
      <c r="L32" s="121">
        <v>0</v>
      </c>
      <c r="M32" s="283">
        <f t="shared" si="17"/>
        <v>0</v>
      </c>
      <c r="N32" s="282">
        <v>0</v>
      </c>
      <c r="O32" s="121">
        <v>0</v>
      </c>
      <c r="P32" s="121"/>
      <c r="Q32" s="283">
        <f t="shared" si="18"/>
        <v>0</v>
      </c>
      <c r="R32" s="282">
        <v>0</v>
      </c>
      <c r="S32" s="121">
        <v>0</v>
      </c>
      <c r="T32" s="121">
        <v>0</v>
      </c>
      <c r="U32" s="267">
        <f t="shared" si="19"/>
        <v>0</v>
      </c>
      <c r="V32" s="282">
        <v>0</v>
      </c>
      <c r="W32" s="121">
        <v>0</v>
      </c>
      <c r="X32" s="121">
        <v>0</v>
      </c>
      <c r="Y32" s="283">
        <f t="shared" si="20"/>
        <v>0</v>
      </c>
      <c r="Z32" s="266">
        <v>0</v>
      </c>
      <c r="AA32" s="121">
        <v>0</v>
      </c>
      <c r="AB32" s="121">
        <v>0</v>
      </c>
      <c r="AC32" s="283">
        <f>SUM(Y31:AB31)</f>
        <v>0</v>
      </c>
      <c r="AD32" s="266">
        <v>0</v>
      </c>
      <c r="AE32" s="121">
        <v>0</v>
      </c>
      <c r="AF32" s="121">
        <v>0</v>
      </c>
      <c r="AG32" s="283">
        <f t="shared" si="21"/>
        <v>0</v>
      </c>
      <c r="AH32" s="282">
        <v>0</v>
      </c>
      <c r="AI32" s="121">
        <v>0</v>
      </c>
      <c r="AJ32" s="121">
        <v>0</v>
      </c>
      <c r="AK32" s="267">
        <f t="shared" si="15"/>
        <v>0</v>
      </c>
      <c r="AL32" s="282">
        <v>0</v>
      </c>
      <c r="AM32" s="121">
        <v>0</v>
      </c>
      <c r="AN32" s="121">
        <v>0</v>
      </c>
      <c r="AO32" s="283">
        <f t="shared" si="16"/>
        <v>0</v>
      </c>
      <c r="AP32" s="575">
        <f t="shared" si="12"/>
        <v>0</v>
      </c>
      <c r="AQ32" s="114"/>
      <c r="AR32" s="115"/>
    </row>
    <row r="33" spans="1:44" s="107" customFormat="1" ht="15.75" customHeight="1" thickBot="1">
      <c r="A33" s="668"/>
      <c r="B33" s="677"/>
      <c r="C33" s="682"/>
      <c r="D33" s="685"/>
      <c r="E33" s="673"/>
      <c r="F33" s="675"/>
      <c r="G33" s="670"/>
      <c r="H33" s="652"/>
      <c r="I33" s="123" t="s">
        <v>85</v>
      </c>
      <c r="J33" s="291">
        <v>0</v>
      </c>
      <c r="K33" s="124">
        <v>0</v>
      </c>
      <c r="L33" s="124">
        <v>0</v>
      </c>
      <c r="M33" s="292">
        <f t="shared" si="17"/>
        <v>0</v>
      </c>
      <c r="N33" s="291">
        <v>0</v>
      </c>
      <c r="O33" s="124">
        <v>0</v>
      </c>
      <c r="P33" s="124">
        <v>0</v>
      </c>
      <c r="Q33" s="292">
        <f t="shared" si="18"/>
        <v>0</v>
      </c>
      <c r="R33" s="291">
        <v>0</v>
      </c>
      <c r="S33" s="124">
        <v>0</v>
      </c>
      <c r="T33" s="124">
        <v>0</v>
      </c>
      <c r="U33" s="504">
        <f t="shared" si="19"/>
        <v>0</v>
      </c>
      <c r="V33" s="284">
        <v>0</v>
      </c>
      <c r="W33" s="125">
        <v>0</v>
      </c>
      <c r="X33" s="125">
        <v>0</v>
      </c>
      <c r="Y33" s="285">
        <f t="shared" si="20"/>
        <v>0</v>
      </c>
      <c r="Z33" s="290">
        <v>0</v>
      </c>
      <c r="AA33" s="125">
        <v>0</v>
      </c>
      <c r="AB33" s="125">
        <v>0</v>
      </c>
      <c r="AC33" s="285">
        <v>0</v>
      </c>
      <c r="AD33" s="290">
        <v>0</v>
      </c>
      <c r="AE33" s="125">
        <v>0</v>
      </c>
      <c r="AF33" s="125">
        <v>0</v>
      </c>
      <c r="AG33" s="285">
        <f t="shared" si="21"/>
        <v>0</v>
      </c>
      <c r="AH33" s="284">
        <v>0</v>
      </c>
      <c r="AI33" s="125">
        <v>0</v>
      </c>
      <c r="AJ33" s="125">
        <v>0</v>
      </c>
      <c r="AK33" s="286">
        <f t="shared" si="15"/>
        <v>0</v>
      </c>
      <c r="AL33" s="284">
        <v>0</v>
      </c>
      <c r="AM33" s="125">
        <v>0</v>
      </c>
      <c r="AN33" s="125">
        <v>0</v>
      </c>
      <c r="AO33" s="285">
        <f t="shared" si="16"/>
        <v>0</v>
      </c>
      <c r="AP33" s="576">
        <f t="shared" si="12"/>
        <v>0</v>
      </c>
      <c r="AQ33" s="114"/>
      <c r="AR33" s="115"/>
    </row>
    <row r="34" spans="1:44" s="107" customFormat="1" ht="15.75" customHeight="1">
      <c r="A34" s="296"/>
      <c r="B34" s="677"/>
      <c r="C34" s="682"/>
      <c r="D34" s="686"/>
      <c r="E34" s="690" t="s">
        <v>251</v>
      </c>
      <c r="F34" s="696">
        <v>120</v>
      </c>
      <c r="G34" s="669" t="s">
        <v>266</v>
      </c>
      <c r="H34" s="660" t="s">
        <v>74</v>
      </c>
      <c r="I34" s="118" t="s">
        <v>75</v>
      </c>
      <c r="J34" s="281">
        <v>0</v>
      </c>
      <c r="K34" s="119">
        <v>0</v>
      </c>
      <c r="L34" s="120">
        <v>0</v>
      </c>
      <c r="M34" s="206">
        <f t="shared" si="17"/>
        <v>0</v>
      </c>
      <c r="N34" s="281">
        <v>0</v>
      </c>
      <c r="O34" s="119">
        <v>0</v>
      </c>
      <c r="P34" s="120">
        <v>0</v>
      </c>
      <c r="Q34" s="206">
        <f t="shared" si="18"/>
        <v>0</v>
      </c>
      <c r="R34" s="281">
        <v>0</v>
      </c>
      <c r="S34" s="119">
        <v>0</v>
      </c>
      <c r="T34" s="120">
        <v>0</v>
      </c>
      <c r="U34" s="206">
        <f t="shared" si="19"/>
        <v>0</v>
      </c>
      <c r="V34" s="281">
        <v>0</v>
      </c>
      <c r="W34" s="119">
        <v>0</v>
      </c>
      <c r="X34" s="120">
        <v>0</v>
      </c>
      <c r="Y34" s="517">
        <f t="shared" si="20"/>
        <v>0</v>
      </c>
      <c r="Z34" s="281">
        <v>0</v>
      </c>
      <c r="AA34" s="119">
        <v>0</v>
      </c>
      <c r="AB34" s="120">
        <v>0</v>
      </c>
      <c r="AC34" s="206">
        <f>SUM(Z34:AB34)</f>
        <v>0</v>
      </c>
      <c r="AD34" s="166">
        <v>0</v>
      </c>
      <c r="AE34" s="166">
        <v>0</v>
      </c>
      <c r="AF34" s="166">
        <v>0</v>
      </c>
      <c r="AG34" s="521">
        <f t="shared" si="21"/>
        <v>0</v>
      </c>
      <c r="AH34" s="205">
        <v>0</v>
      </c>
      <c r="AI34" s="120">
        <v>0</v>
      </c>
      <c r="AJ34" s="120">
        <v>0</v>
      </c>
      <c r="AK34" s="210">
        <f t="shared" si="15"/>
        <v>0</v>
      </c>
      <c r="AL34" s="205">
        <v>0</v>
      </c>
      <c r="AM34" s="120">
        <v>0</v>
      </c>
      <c r="AN34" s="120">
        <v>0</v>
      </c>
      <c r="AO34" s="210">
        <f t="shared" si="16"/>
        <v>0</v>
      </c>
      <c r="AP34" s="520">
        <f>M34+U34+Q34+Y34+AC34+AG34+AK34+AO34</f>
        <v>0</v>
      </c>
      <c r="AQ34" s="114"/>
      <c r="AR34" s="115"/>
    </row>
    <row r="35" spans="1:44" s="107" customFormat="1" ht="15.75" customHeight="1">
      <c r="A35" s="296"/>
      <c r="B35" s="677"/>
      <c r="C35" s="682"/>
      <c r="D35" s="686"/>
      <c r="E35" s="691"/>
      <c r="F35" s="697"/>
      <c r="G35" s="670"/>
      <c r="H35" s="661"/>
      <c r="I35" s="99" t="s">
        <v>76</v>
      </c>
      <c r="J35" s="282">
        <v>0</v>
      </c>
      <c r="K35" s="121">
        <v>0</v>
      </c>
      <c r="L35" s="122">
        <v>0</v>
      </c>
      <c r="M35" s="242">
        <f t="shared" si="17"/>
        <v>0</v>
      </c>
      <c r="N35" s="282">
        <v>0</v>
      </c>
      <c r="O35" s="121">
        <v>0</v>
      </c>
      <c r="P35" s="122">
        <v>0</v>
      </c>
      <c r="Q35" s="242">
        <f t="shared" si="18"/>
        <v>0</v>
      </c>
      <c r="R35" s="282">
        <v>0</v>
      </c>
      <c r="S35" s="121">
        <v>0</v>
      </c>
      <c r="T35" s="122">
        <v>0</v>
      </c>
      <c r="U35" s="242">
        <f t="shared" si="19"/>
        <v>0</v>
      </c>
      <c r="V35" s="282">
        <v>0</v>
      </c>
      <c r="W35" s="121">
        <v>0</v>
      </c>
      <c r="X35" s="122">
        <v>0</v>
      </c>
      <c r="Y35" s="283">
        <f t="shared" si="20"/>
        <v>0</v>
      </c>
      <c r="Z35" s="282">
        <v>0</v>
      </c>
      <c r="AA35" s="121">
        <v>0</v>
      </c>
      <c r="AB35" s="122">
        <v>0</v>
      </c>
      <c r="AC35" s="242">
        <f>SUM(Z35:AB35)</f>
        <v>0</v>
      </c>
      <c r="AD35" s="508">
        <v>0</v>
      </c>
      <c r="AE35" s="508">
        <v>0</v>
      </c>
      <c r="AF35" s="508">
        <v>0</v>
      </c>
      <c r="AG35" s="400">
        <f t="shared" si="21"/>
        <v>0</v>
      </c>
      <c r="AH35" s="221">
        <v>0</v>
      </c>
      <c r="AI35" s="122">
        <v>0</v>
      </c>
      <c r="AJ35" s="122">
        <v>0</v>
      </c>
      <c r="AK35" s="265">
        <f t="shared" si="15"/>
        <v>0</v>
      </c>
      <c r="AL35" s="221">
        <v>0</v>
      </c>
      <c r="AM35" s="122">
        <v>0</v>
      </c>
      <c r="AN35" s="122">
        <v>0</v>
      </c>
      <c r="AO35" s="265">
        <f t="shared" si="16"/>
        <v>0</v>
      </c>
      <c r="AP35" s="497">
        <f aca="true" t="shared" si="22" ref="AP35:AP43">M35+U35+Q35+Y35+AC35+AG35+AK35+AO35</f>
        <v>0</v>
      </c>
      <c r="AQ35" s="114"/>
      <c r="AR35" s="115"/>
    </row>
    <row r="36" spans="1:44" s="107" customFormat="1" ht="15.75" customHeight="1">
      <c r="A36" s="296"/>
      <c r="B36" s="677"/>
      <c r="C36" s="682"/>
      <c r="D36" s="686"/>
      <c r="E36" s="691"/>
      <c r="F36" s="697"/>
      <c r="G36" s="670"/>
      <c r="H36" s="661"/>
      <c r="I36" s="99" t="s">
        <v>77</v>
      </c>
      <c r="J36" s="282">
        <v>0</v>
      </c>
      <c r="K36" s="121">
        <v>0</v>
      </c>
      <c r="L36" s="122">
        <v>0</v>
      </c>
      <c r="M36" s="242">
        <v>0</v>
      </c>
      <c r="N36" s="282">
        <v>0</v>
      </c>
      <c r="O36" s="121">
        <v>0</v>
      </c>
      <c r="P36" s="122">
        <v>0</v>
      </c>
      <c r="Q36" s="242">
        <f t="shared" si="18"/>
        <v>0</v>
      </c>
      <c r="R36" s="282">
        <v>0</v>
      </c>
      <c r="S36" s="121">
        <v>0</v>
      </c>
      <c r="T36" s="122">
        <v>0</v>
      </c>
      <c r="U36" s="242">
        <f t="shared" si="19"/>
        <v>0</v>
      </c>
      <c r="V36" s="282">
        <v>0</v>
      </c>
      <c r="W36" s="121">
        <v>0</v>
      </c>
      <c r="X36" s="122">
        <v>0</v>
      </c>
      <c r="Y36" s="283">
        <f t="shared" si="20"/>
        <v>0</v>
      </c>
      <c r="Z36" s="282">
        <v>0</v>
      </c>
      <c r="AA36" s="121">
        <v>0</v>
      </c>
      <c r="AB36" s="122">
        <v>0</v>
      </c>
      <c r="AC36" s="242">
        <f>SUM(Z36:AB36)</f>
        <v>0</v>
      </c>
      <c r="AD36" s="508">
        <v>0</v>
      </c>
      <c r="AE36" s="508">
        <v>0</v>
      </c>
      <c r="AF36" s="508">
        <v>0</v>
      </c>
      <c r="AG36" s="400">
        <f t="shared" si="21"/>
        <v>0</v>
      </c>
      <c r="AH36" s="221">
        <v>0</v>
      </c>
      <c r="AI36" s="122">
        <v>0</v>
      </c>
      <c r="AJ36" s="122">
        <v>0</v>
      </c>
      <c r="AK36" s="265">
        <f t="shared" si="15"/>
        <v>0</v>
      </c>
      <c r="AL36" s="221">
        <v>0</v>
      </c>
      <c r="AM36" s="122">
        <v>0</v>
      </c>
      <c r="AN36" s="122">
        <v>0</v>
      </c>
      <c r="AO36" s="265">
        <f t="shared" si="16"/>
        <v>0</v>
      </c>
      <c r="AP36" s="497">
        <f t="shared" si="22"/>
        <v>0</v>
      </c>
      <c r="AQ36" s="114"/>
      <c r="AR36" s="115"/>
    </row>
    <row r="37" spans="1:44" s="107" customFormat="1" ht="15.75" customHeight="1">
      <c r="A37" s="296"/>
      <c r="B37" s="677"/>
      <c r="C37" s="682"/>
      <c r="D37" s="686"/>
      <c r="E37" s="691"/>
      <c r="F37" s="697"/>
      <c r="G37" s="670"/>
      <c r="H37" s="661"/>
      <c r="I37" s="99" t="s">
        <v>78</v>
      </c>
      <c r="J37" s="282">
        <v>0</v>
      </c>
      <c r="K37" s="121">
        <v>0</v>
      </c>
      <c r="L37" s="122">
        <v>0</v>
      </c>
      <c r="M37" s="242">
        <f>SUM(J37:L37)</f>
        <v>0</v>
      </c>
      <c r="N37" s="282">
        <v>0</v>
      </c>
      <c r="O37" s="121">
        <v>0</v>
      </c>
      <c r="P37" s="122">
        <v>0</v>
      </c>
      <c r="Q37" s="242">
        <f t="shared" si="18"/>
        <v>0</v>
      </c>
      <c r="R37" s="282">
        <v>3</v>
      </c>
      <c r="S37" s="121">
        <v>2</v>
      </c>
      <c r="T37" s="122">
        <v>1</v>
      </c>
      <c r="U37" s="242">
        <f t="shared" si="19"/>
        <v>6</v>
      </c>
      <c r="V37" s="282">
        <v>0</v>
      </c>
      <c r="W37" s="121">
        <v>3</v>
      </c>
      <c r="X37" s="122">
        <v>0</v>
      </c>
      <c r="Y37" s="283">
        <f t="shared" si="20"/>
        <v>3</v>
      </c>
      <c r="Z37" s="282">
        <v>0</v>
      </c>
      <c r="AA37" s="121">
        <v>0</v>
      </c>
      <c r="AB37" s="122">
        <v>0</v>
      </c>
      <c r="AC37" s="242">
        <f>SUM(Z37:AB37)</f>
        <v>0</v>
      </c>
      <c r="AD37" s="508">
        <v>5</v>
      </c>
      <c r="AE37" s="508">
        <v>3</v>
      </c>
      <c r="AF37" s="508">
        <v>0</v>
      </c>
      <c r="AG37" s="400">
        <f>SUM(AD37:AF37)</f>
        <v>8</v>
      </c>
      <c r="AH37" s="221">
        <v>7</v>
      </c>
      <c r="AI37" s="122">
        <v>1</v>
      </c>
      <c r="AJ37" s="122">
        <v>0</v>
      </c>
      <c r="AK37" s="265">
        <f t="shared" si="15"/>
        <v>8</v>
      </c>
      <c r="AL37" s="221">
        <v>0</v>
      </c>
      <c r="AM37" s="122">
        <v>0</v>
      </c>
      <c r="AN37" s="122">
        <v>0</v>
      </c>
      <c r="AO37" s="265">
        <f t="shared" si="16"/>
        <v>0</v>
      </c>
      <c r="AP37" s="497">
        <f t="shared" si="22"/>
        <v>25</v>
      </c>
      <c r="AQ37" s="114"/>
      <c r="AR37" s="115"/>
    </row>
    <row r="38" spans="1:44" s="107" customFormat="1" ht="15.75" customHeight="1">
      <c r="A38" s="296"/>
      <c r="B38" s="677"/>
      <c r="C38" s="682"/>
      <c r="D38" s="686"/>
      <c r="E38" s="691"/>
      <c r="F38" s="697"/>
      <c r="G38" s="670"/>
      <c r="H38" s="661"/>
      <c r="I38" s="99" t="s">
        <v>79</v>
      </c>
      <c r="J38" s="282">
        <v>0</v>
      </c>
      <c r="K38" s="121">
        <v>0</v>
      </c>
      <c r="L38" s="122">
        <v>0</v>
      </c>
      <c r="M38" s="242">
        <f>SUM(J38:L38)</f>
        <v>0</v>
      </c>
      <c r="N38" s="282">
        <v>0</v>
      </c>
      <c r="O38" s="121">
        <v>0</v>
      </c>
      <c r="P38" s="122">
        <v>0</v>
      </c>
      <c r="Q38" s="242">
        <v>0</v>
      </c>
      <c r="R38" s="282">
        <v>0</v>
      </c>
      <c r="S38" s="121">
        <v>0</v>
      </c>
      <c r="T38" s="122">
        <v>0</v>
      </c>
      <c r="U38" s="242">
        <f t="shared" si="19"/>
        <v>0</v>
      </c>
      <c r="V38" s="282">
        <v>0</v>
      </c>
      <c r="W38" s="121">
        <v>0</v>
      </c>
      <c r="X38" s="122">
        <v>0</v>
      </c>
      <c r="Y38" s="283">
        <f t="shared" si="20"/>
        <v>0</v>
      </c>
      <c r="Z38" s="282">
        <v>0</v>
      </c>
      <c r="AA38" s="121">
        <v>0</v>
      </c>
      <c r="AB38" s="122">
        <v>0</v>
      </c>
      <c r="AC38" s="242">
        <f>SUM(Z38:AB38)</f>
        <v>0</v>
      </c>
      <c r="AD38" s="508">
        <v>0</v>
      </c>
      <c r="AE38" s="508">
        <v>0</v>
      </c>
      <c r="AF38" s="508">
        <v>0</v>
      </c>
      <c r="AG38" s="400">
        <f>SUM(AD38:AF38)</f>
        <v>0</v>
      </c>
      <c r="AH38" s="221">
        <v>0</v>
      </c>
      <c r="AI38" s="122">
        <v>0</v>
      </c>
      <c r="AJ38" s="122">
        <v>0</v>
      </c>
      <c r="AK38" s="265">
        <f t="shared" si="15"/>
        <v>0</v>
      </c>
      <c r="AL38" s="221">
        <v>0</v>
      </c>
      <c r="AM38" s="122">
        <v>0</v>
      </c>
      <c r="AN38" s="122">
        <v>0</v>
      </c>
      <c r="AO38" s="265">
        <f t="shared" si="16"/>
        <v>0</v>
      </c>
      <c r="AP38" s="497">
        <f t="shared" si="22"/>
        <v>0</v>
      </c>
      <c r="AQ38" s="114"/>
      <c r="AR38" s="115"/>
    </row>
    <row r="39" spans="1:44" s="107" customFormat="1" ht="49.5" customHeight="1">
      <c r="A39" s="296"/>
      <c r="B39" s="677"/>
      <c r="C39" s="682"/>
      <c r="D39" s="686"/>
      <c r="E39" s="691"/>
      <c r="F39" s="697"/>
      <c r="G39" s="670"/>
      <c r="H39" s="661"/>
      <c r="I39" s="100" t="s">
        <v>181</v>
      </c>
      <c r="J39" s="282">
        <f aca="true" t="shared" si="23" ref="J39:U39">SUM(J34:J38)</f>
        <v>0</v>
      </c>
      <c r="K39" s="121">
        <f t="shared" si="23"/>
        <v>0</v>
      </c>
      <c r="L39" s="122">
        <f t="shared" si="23"/>
        <v>0</v>
      </c>
      <c r="M39" s="222">
        <f t="shared" si="23"/>
        <v>0</v>
      </c>
      <c r="N39" s="282">
        <f t="shared" si="23"/>
        <v>0</v>
      </c>
      <c r="O39" s="121">
        <f t="shared" si="23"/>
        <v>0</v>
      </c>
      <c r="P39" s="122">
        <f t="shared" si="23"/>
        <v>0</v>
      </c>
      <c r="Q39" s="222">
        <f t="shared" si="23"/>
        <v>0</v>
      </c>
      <c r="R39" s="282">
        <f t="shared" si="23"/>
        <v>3</v>
      </c>
      <c r="S39" s="121">
        <f t="shared" si="23"/>
        <v>2</v>
      </c>
      <c r="T39" s="122">
        <f t="shared" si="23"/>
        <v>1</v>
      </c>
      <c r="U39" s="222">
        <f t="shared" si="23"/>
        <v>6</v>
      </c>
      <c r="V39" s="282">
        <f>SUM(V34:V38)</f>
        <v>0</v>
      </c>
      <c r="W39" s="121">
        <f>SUM(W34:W38)</f>
        <v>3</v>
      </c>
      <c r="X39" s="121">
        <f>SUM(X34:X38)</f>
        <v>0</v>
      </c>
      <c r="Y39" s="518">
        <f t="shared" si="20"/>
        <v>3</v>
      </c>
      <c r="Z39" s="282">
        <f aca="true" t="shared" si="24" ref="Z39:AF39">SUM(Z34:Z38)</f>
        <v>0</v>
      </c>
      <c r="AA39" s="121">
        <f t="shared" si="24"/>
        <v>0</v>
      </c>
      <c r="AB39" s="122">
        <f t="shared" si="24"/>
        <v>0</v>
      </c>
      <c r="AC39" s="222">
        <f t="shared" si="24"/>
        <v>0</v>
      </c>
      <c r="AD39" s="508">
        <f t="shared" si="24"/>
        <v>5</v>
      </c>
      <c r="AE39" s="508">
        <f t="shared" si="24"/>
        <v>3</v>
      </c>
      <c r="AF39" s="508">
        <f t="shared" si="24"/>
        <v>0</v>
      </c>
      <c r="AG39" s="184">
        <f>SUM(AD39:AF39)</f>
        <v>8</v>
      </c>
      <c r="AH39" s="221">
        <v>8</v>
      </c>
      <c r="AI39" s="122">
        <f>SUM(AI34:AI38)</f>
        <v>1</v>
      </c>
      <c r="AJ39" s="122">
        <f>SUM(AJ34:AJ38)</f>
        <v>0</v>
      </c>
      <c r="AK39" s="223">
        <f t="shared" si="15"/>
        <v>9</v>
      </c>
      <c r="AL39" s="258">
        <f>SUM(AL34:AL38)</f>
        <v>0</v>
      </c>
      <c r="AM39" s="537">
        <f>SUM(AM34:AM38)</f>
        <v>0</v>
      </c>
      <c r="AN39" s="537">
        <f>SUM(AN34:AN38)</f>
        <v>0</v>
      </c>
      <c r="AO39" s="223">
        <f>SUM(AO34:AO38)</f>
        <v>0</v>
      </c>
      <c r="AP39" s="193">
        <f t="shared" si="22"/>
        <v>26</v>
      </c>
      <c r="AQ39" s="114"/>
      <c r="AR39" s="115"/>
    </row>
    <row r="40" spans="1:44" s="107" customFormat="1" ht="15.75" customHeight="1">
      <c r="A40" s="296"/>
      <c r="B40" s="677"/>
      <c r="C40" s="682"/>
      <c r="D40" s="686"/>
      <c r="E40" s="691"/>
      <c r="F40" s="697"/>
      <c r="G40" s="670"/>
      <c r="H40" s="664" t="s">
        <v>80</v>
      </c>
      <c r="I40" s="99" t="s">
        <v>81</v>
      </c>
      <c r="J40" s="282">
        <v>0</v>
      </c>
      <c r="K40" s="121">
        <v>0</v>
      </c>
      <c r="L40" s="121">
        <v>0</v>
      </c>
      <c r="M40" s="283">
        <f>SUM(J40:L40)</f>
        <v>0</v>
      </c>
      <c r="N40" s="282">
        <v>0</v>
      </c>
      <c r="O40" s="121">
        <v>0</v>
      </c>
      <c r="P40" s="121">
        <v>0</v>
      </c>
      <c r="Q40" s="283">
        <f>SUM(N40:P40)</f>
        <v>0</v>
      </c>
      <c r="R40" s="282">
        <v>3</v>
      </c>
      <c r="S40" s="121">
        <v>2</v>
      </c>
      <c r="T40" s="121">
        <v>1</v>
      </c>
      <c r="U40" s="283">
        <f>SUM(R40:T40)</f>
        <v>6</v>
      </c>
      <c r="V40" s="282">
        <v>0</v>
      </c>
      <c r="W40" s="121">
        <v>3</v>
      </c>
      <c r="X40" s="121">
        <v>0</v>
      </c>
      <c r="Y40" s="283">
        <f>SUM(V40:X40)</f>
        <v>3</v>
      </c>
      <c r="Z40" s="282">
        <v>0</v>
      </c>
      <c r="AA40" s="121">
        <v>0</v>
      </c>
      <c r="AB40" s="121">
        <v>0</v>
      </c>
      <c r="AC40" s="283">
        <f aca="true" t="shared" si="25" ref="AC40:AC45">SUM(Z40:AB40)</f>
        <v>0</v>
      </c>
      <c r="AD40" s="266">
        <v>5</v>
      </c>
      <c r="AE40" s="266">
        <v>3</v>
      </c>
      <c r="AF40" s="266">
        <v>0</v>
      </c>
      <c r="AG40" s="502">
        <f>SUM(AD40:AF40)</f>
        <v>8</v>
      </c>
      <c r="AH40" s="282">
        <v>8</v>
      </c>
      <c r="AI40" s="121">
        <v>1</v>
      </c>
      <c r="AJ40" s="121">
        <v>0</v>
      </c>
      <c r="AK40" s="267">
        <f t="shared" si="15"/>
        <v>9</v>
      </c>
      <c r="AL40" s="282">
        <v>0</v>
      </c>
      <c r="AM40" s="121">
        <v>0</v>
      </c>
      <c r="AN40" s="121">
        <v>0</v>
      </c>
      <c r="AO40" s="267">
        <f>SUM(AL40:AN40)</f>
        <v>0</v>
      </c>
      <c r="AP40" s="497">
        <f t="shared" si="22"/>
        <v>26</v>
      </c>
      <c r="AQ40" s="114"/>
      <c r="AR40" s="115"/>
    </row>
    <row r="41" spans="1:44" s="107" customFormat="1" ht="15.75" customHeight="1">
      <c r="A41" s="296"/>
      <c r="B41" s="677"/>
      <c r="C41" s="682"/>
      <c r="D41" s="686"/>
      <c r="E41" s="691"/>
      <c r="F41" s="697"/>
      <c r="G41" s="670"/>
      <c r="H41" s="664"/>
      <c r="I41" s="99" t="s">
        <v>82</v>
      </c>
      <c r="J41" s="282">
        <v>0</v>
      </c>
      <c r="K41" s="121">
        <v>0</v>
      </c>
      <c r="L41" s="121">
        <v>0</v>
      </c>
      <c r="M41" s="283">
        <f>SUM(J41:L41)</f>
        <v>0</v>
      </c>
      <c r="N41" s="282">
        <v>0</v>
      </c>
      <c r="O41" s="121">
        <v>0</v>
      </c>
      <c r="P41" s="121">
        <v>0</v>
      </c>
      <c r="Q41" s="283">
        <f>SUM(N41:P41)</f>
        <v>0</v>
      </c>
      <c r="R41" s="282">
        <v>0</v>
      </c>
      <c r="S41" s="121">
        <v>0</v>
      </c>
      <c r="T41" s="121">
        <v>0</v>
      </c>
      <c r="U41" s="283">
        <f>SUM(R41:T41)</f>
        <v>0</v>
      </c>
      <c r="V41" s="282">
        <v>0</v>
      </c>
      <c r="W41" s="121">
        <v>0</v>
      </c>
      <c r="X41" s="121">
        <v>0</v>
      </c>
      <c r="Y41" s="283">
        <f t="shared" si="20"/>
        <v>0</v>
      </c>
      <c r="Z41" s="282">
        <v>0</v>
      </c>
      <c r="AA41" s="121">
        <v>0</v>
      </c>
      <c r="AB41" s="121">
        <v>0</v>
      </c>
      <c r="AC41" s="283">
        <f t="shared" si="25"/>
        <v>0</v>
      </c>
      <c r="AD41" s="266">
        <v>0</v>
      </c>
      <c r="AE41" s="266">
        <v>0</v>
      </c>
      <c r="AF41" s="266">
        <v>0</v>
      </c>
      <c r="AG41" s="502">
        <f>SUM(AD41:AF41)</f>
        <v>0</v>
      </c>
      <c r="AH41" s="282">
        <v>0</v>
      </c>
      <c r="AI41" s="121">
        <v>0</v>
      </c>
      <c r="AJ41" s="121">
        <v>0</v>
      </c>
      <c r="AK41" s="267">
        <f t="shared" si="15"/>
        <v>0</v>
      </c>
      <c r="AL41" s="282">
        <v>0</v>
      </c>
      <c r="AM41" s="121">
        <v>0</v>
      </c>
      <c r="AN41" s="121">
        <v>0</v>
      </c>
      <c r="AO41" s="267">
        <f>SUM(AL41:AN41)</f>
        <v>0</v>
      </c>
      <c r="AP41" s="497">
        <f t="shared" si="22"/>
        <v>0</v>
      </c>
      <c r="AQ41" s="114"/>
      <c r="AR41" s="115"/>
    </row>
    <row r="42" spans="1:44" s="107" customFormat="1" ht="15.75" customHeight="1">
      <c r="A42" s="296"/>
      <c r="B42" s="677"/>
      <c r="C42" s="682"/>
      <c r="D42" s="686"/>
      <c r="E42" s="691"/>
      <c r="F42" s="697"/>
      <c r="G42" s="670"/>
      <c r="H42" s="659" t="s">
        <v>83</v>
      </c>
      <c r="I42" s="99" t="s">
        <v>84</v>
      </c>
      <c r="J42" s="282">
        <v>0</v>
      </c>
      <c r="K42" s="121">
        <v>0</v>
      </c>
      <c r="L42" s="121">
        <v>0</v>
      </c>
      <c r="M42" s="283">
        <f>SUM(J42:L42)</f>
        <v>0</v>
      </c>
      <c r="N42" s="282">
        <v>0</v>
      </c>
      <c r="O42" s="121">
        <v>0</v>
      </c>
      <c r="P42" s="121">
        <v>0</v>
      </c>
      <c r="Q42" s="283">
        <f>SUM(N42:P42)</f>
        <v>0</v>
      </c>
      <c r="R42" s="282">
        <v>0</v>
      </c>
      <c r="S42" s="121">
        <v>0</v>
      </c>
      <c r="T42" s="121">
        <v>0</v>
      </c>
      <c r="U42" s="283">
        <f>SUM(R42:T42)</f>
        <v>0</v>
      </c>
      <c r="V42" s="282">
        <v>0</v>
      </c>
      <c r="W42" s="121">
        <v>0</v>
      </c>
      <c r="X42" s="121">
        <v>0</v>
      </c>
      <c r="Y42" s="283">
        <f t="shared" si="20"/>
        <v>0</v>
      </c>
      <c r="Z42" s="282">
        <v>0</v>
      </c>
      <c r="AA42" s="121">
        <v>0</v>
      </c>
      <c r="AB42" s="121">
        <v>0</v>
      </c>
      <c r="AC42" s="283">
        <f t="shared" si="25"/>
        <v>0</v>
      </c>
      <c r="AD42" s="266">
        <v>0</v>
      </c>
      <c r="AE42" s="266">
        <v>0</v>
      </c>
      <c r="AF42" s="266">
        <v>0</v>
      </c>
      <c r="AG42" s="502">
        <v>0</v>
      </c>
      <c r="AH42" s="282">
        <v>0</v>
      </c>
      <c r="AI42" s="121">
        <v>0</v>
      </c>
      <c r="AJ42" s="121">
        <v>0</v>
      </c>
      <c r="AK42" s="267">
        <f t="shared" si="15"/>
        <v>0</v>
      </c>
      <c r="AL42" s="282">
        <v>0</v>
      </c>
      <c r="AM42" s="121">
        <v>0</v>
      </c>
      <c r="AN42" s="121">
        <v>0</v>
      </c>
      <c r="AO42" s="267">
        <f>SUM(AL42:AN42)</f>
        <v>0</v>
      </c>
      <c r="AP42" s="497">
        <f t="shared" si="22"/>
        <v>0</v>
      </c>
      <c r="AQ42" s="114"/>
      <c r="AR42" s="115"/>
    </row>
    <row r="43" spans="1:44" s="107" customFormat="1" ht="15.75" customHeight="1" thickBot="1">
      <c r="A43" s="296"/>
      <c r="B43" s="677"/>
      <c r="C43" s="682"/>
      <c r="D43" s="686"/>
      <c r="E43" s="692"/>
      <c r="F43" s="698"/>
      <c r="G43" s="671"/>
      <c r="H43" s="665"/>
      <c r="I43" s="101" t="s">
        <v>85</v>
      </c>
      <c r="J43" s="284">
        <v>0</v>
      </c>
      <c r="K43" s="125">
        <v>0</v>
      </c>
      <c r="L43" s="125">
        <v>0</v>
      </c>
      <c r="M43" s="285">
        <f>SUM(J43:L43)</f>
        <v>0</v>
      </c>
      <c r="N43" s="284">
        <v>0</v>
      </c>
      <c r="O43" s="125">
        <v>0</v>
      </c>
      <c r="P43" s="125">
        <v>0</v>
      </c>
      <c r="Q43" s="285">
        <f>SUM(N43:P43)</f>
        <v>0</v>
      </c>
      <c r="R43" s="284">
        <v>0</v>
      </c>
      <c r="S43" s="125">
        <v>0</v>
      </c>
      <c r="T43" s="125">
        <v>0</v>
      </c>
      <c r="U43" s="285">
        <f>SUM(R43:T43)</f>
        <v>0</v>
      </c>
      <c r="V43" s="284">
        <v>0</v>
      </c>
      <c r="W43" s="125">
        <v>0</v>
      </c>
      <c r="X43" s="125">
        <v>0</v>
      </c>
      <c r="Y43" s="285">
        <f t="shared" si="20"/>
        <v>0</v>
      </c>
      <c r="Z43" s="284">
        <v>0</v>
      </c>
      <c r="AA43" s="125">
        <v>0</v>
      </c>
      <c r="AB43" s="125">
        <v>0</v>
      </c>
      <c r="AC43" s="285">
        <f t="shared" si="25"/>
        <v>0</v>
      </c>
      <c r="AD43" s="268"/>
      <c r="AE43" s="268">
        <v>0</v>
      </c>
      <c r="AF43" s="268">
        <v>0</v>
      </c>
      <c r="AG43" s="503">
        <v>0</v>
      </c>
      <c r="AH43" s="284">
        <v>0</v>
      </c>
      <c r="AI43" s="125">
        <v>0</v>
      </c>
      <c r="AJ43" s="125">
        <v>0</v>
      </c>
      <c r="AK43" s="286">
        <v>0</v>
      </c>
      <c r="AL43" s="284">
        <v>0</v>
      </c>
      <c r="AM43" s="125">
        <v>0</v>
      </c>
      <c r="AN43" s="125">
        <v>0</v>
      </c>
      <c r="AO43" s="286">
        <v>0</v>
      </c>
      <c r="AP43" s="499">
        <f t="shared" si="22"/>
        <v>0</v>
      </c>
      <c r="AQ43" s="114"/>
      <c r="AR43" s="115"/>
    </row>
    <row r="44" spans="1:42" ht="74.25" customHeight="1" thickBot="1">
      <c r="A44" s="679"/>
      <c r="B44" s="677"/>
      <c r="C44" s="682"/>
      <c r="D44" s="686"/>
      <c r="E44" s="158" t="s">
        <v>182</v>
      </c>
      <c r="F44" s="278">
        <v>1</v>
      </c>
      <c r="G44" s="494" t="s">
        <v>256</v>
      </c>
      <c r="H44" s="275" t="s">
        <v>249</v>
      </c>
      <c r="I44" s="293" t="s">
        <v>257</v>
      </c>
      <c r="J44" s="269" t="s">
        <v>249</v>
      </c>
      <c r="K44" s="270" t="s">
        <v>249</v>
      </c>
      <c r="L44" s="271" t="s">
        <v>249</v>
      </c>
      <c r="M44" s="294">
        <v>0</v>
      </c>
      <c r="N44" s="269" t="s">
        <v>249</v>
      </c>
      <c r="O44" s="270" t="s">
        <v>249</v>
      </c>
      <c r="P44" s="271" t="s">
        <v>249</v>
      </c>
      <c r="Q44" s="224">
        <v>0</v>
      </c>
      <c r="R44" s="269" t="s">
        <v>249</v>
      </c>
      <c r="S44" s="270" t="s">
        <v>249</v>
      </c>
      <c r="T44" s="271" t="s">
        <v>249</v>
      </c>
      <c r="U44" s="273">
        <v>1</v>
      </c>
      <c r="V44" s="270">
        <v>0</v>
      </c>
      <c r="W44" s="270">
        <v>0</v>
      </c>
      <c r="X44" s="271">
        <v>0.9</v>
      </c>
      <c r="Y44" s="510">
        <v>0.9</v>
      </c>
      <c r="Z44" s="511">
        <v>0</v>
      </c>
      <c r="AA44" s="511">
        <v>0</v>
      </c>
      <c r="AB44" s="271">
        <v>0</v>
      </c>
      <c r="AC44" s="510">
        <f t="shared" si="25"/>
        <v>0</v>
      </c>
      <c r="AD44" s="511">
        <v>0</v>
      </c>
      <c r="AE44" s="511">
        <v>0</v>
      </c>
      <c r="AF44" s="271">
        <v>0.9</v>
      </c>
      <c r="AG44" s="522">
        <v>0.9</v>
      </c>
      <c r="AH44" s="572">
        <v>0</v>
      </c>
      <c r="AI44" s="510">
        <v>0</v>
      </c>
      <c r="AJ44" s="510">
        <v>0</v>
      </c>
      <c r="AK44" s="522">
        <v>0.9</v>
      </c>
      <c r="AL44" s="572">
        <v>0</v>
      </c>
      <c r="AM44" s="510">
        <v>0</v>
      </c>
      <c r="AN44" s="510">
        <v>0</v>
      </c>
      <c r="AO44" s="272">
        <v>0</v>
      </c>
      <c r="AP44" s="577">
        <f>(M44+U44+Q44+Y44+AC44+AG44+AK44+AO44)/8</f>
        <v>0.46249999999999997</v>
      </c>
    </row>
    <row r="45" spans="1:42" ht="62.25" customHeight="1" thickBot="1">
      <c r="A45" s="679"/>
      <c r="B45" s="677"/>
      <c r="C45" s="682"/>
      <c r="D45" s="686"/>
      <c r="E45" s="525" t="s">
        <v>252</v>
      </c>
      <c r="F45" s="279">
        <v>0.85</v>
      </c>
      <c r="G45" s="524" t="s">
        <v>275</v>
      </c>
      <c r="H45" s="280" t="s">
        <v>249</v>
      </c>
      <c r="I45" s="526" t="s">
        <v>276</v>
      </c>
      <c r="J45" s="269" t="s">
        <v>249</v>
      </c>
      <c r="K45" s="270" t="s">
        <v>249</v>
      </c>
      <c r="L45" s="271" t="s">
        <v>249</v>
      </c>
      <c r="M45" s="272">
        <v>0.2008</v>
      </c>
      <c r="N45" s="269" t="s">
        <v>249</v>
      </c>
      <c r="O45" s="270" t="s">
        <v>249</v>
      </c>
      <c r="P45" s="271" t="s">
        <v>249</v>
      </c>
      <c r="Q45" s="272">
        <v>0.214</v>
      </c>
      <c r="R45" s="269" t="s">
        <v>249</v>
      </c>
      <c r="S45" s="270" t="s">
        <v>249</v>
      </c>
      <c r="T45" s="271" t="s">
        <v>249</v>
      </c>
      <c r="U45" s="274">
        <v>0.1605</v>
      </c>
      <c r="V45" s="270">
        <v>0</v>
      </c>
      <c r="W45" s="270">
        <v>0</v>
      </c>
      <c r="X45" s="271">
        <v>0.21</v>
      </c>
      <c r="Y45" s="271">
        <v>0.21</v>
      </c>
      <c r="Z45" s="511">
        <v>0</v>
      </c>
      <c r="AA45" s="511">
        <v>0</v>
      </c>
      <c r="AB45" s="271">
        <v>0.24</v>
      </c>
      <c r="AC45" s="510">
        <f t="shared" si="25"/>
        <v>0.24</v>
      </c>
      <c r="AD45" s="511">
        <v>0</v>
      </c>
      <c r="AE45" s="511">
        <v>0</v>
      </c>
      <c r="AF45" s="271">
        <v>0.2</v>
      </c>
      <c r="AG45" s="522">
        <f>SUM(AD45:AF45)</f>
        <v>0.2</v>
      </c>
      <c r="AH45" s="572">
        <v>0</v>
      </c>
      <c r="AI45" s="510">
        <v>0</v>
      </c>
      <c r="AJ45" s="510">
        <v>0</v>
      </c>
      <c r="AK45" s="522">
        <v>0.17</v>
      </c>
      <c r="AL45" s="573">
        <v>0</v>
      </c>
      <c r="AM45" s="271">
        <v>0</v>
      </c>
      <c r="AN45" s="271">
        <v>0</v>
      </c>
      <c r="AO45" s="272">
        <v>0.17</v>
      </c>
      <c r="AP45" s="523">
        <f>(M45+U45+Q45+Y45+AC45+AG45+AK45+AO45)/8</f>
        <v>0.1956625</v>
      </c>
    </row>
    <row r="46" spans="1:42" ht="134.25" customHeight="1" thickBot="1">
      <c r="A46" s="680"/>
      <c r="B46" s="678"/>
      <c r="C46" s="683"/>
      <c r="D46" s="687"/>
      <c r="E46" s="297" t="s">
        <v>253</v>
      </c>
      <c r="F46" s="288">
        <v>0.85</v>
      </c>
      <c r="G46" s="289" t="s">
        <v>254</v>
      </c>
      <c r="H46" s="298" t="s">
        <v>249</v>
      </c>
      <c r="I46" s="299" t="s">
        <v>255</v>
      </c>
      <c r="J46" s="269" t="s">
        <v>249</v>
      </c>
      <c r="K46" s="270" t="s">
        <v>249</v>
      </c>
      <c r="L46" s="271" t="s">
        <v>249</v>
      </c>
      <c r="M46" s="295">
        <v>0</v>
      </c>
      <c r="N46" s="269" t="s">
        <v>249</v>
      </c>
      <c r="O46" s="270" t="s">
        <v>249</v>
      </c>
      <c r="P46" s="271" t="s">
        <v>249</v>
      </c>
      <c r="Q46" s="274">
        <f>SUM(N46:P46)</f>
        <v>0</v>
      </c>
      <c r="R46" s="269" t="s">
        <v>249</v>
      </c>
      <c r="S46" s="270" t="s">
        <v>249</v>
      </c>
      <c r="T46" s="271" t="s">
        <v>249</v>
      </c>
      <c r="U46" s="272">
        <v>1</v>
      </c>
      <c r="V46" s="269">
        <v>0</v>
      </c>
      <c r="W46" s="270">
        <v>0</v>
      </c>
      <c r="X46" s="271">
        <v>0.9</v>
      </c>
      <c r="Y46" s="272">
        <v>0.9</v>
      </c>
      <c r="Z46" s="519">
        <v>0</v>
      </c>
      <c r="AA46" s="511">
        <v>0</v>
      </c>
      <c r="AB46" s="271">
        <v>0.9</v>
      </c>
      <c r="AC46" s="272">
        <v>0.9</v>
      </c>
      <c r="AD46" s="519">
        <v>0</v>
      </c>
      <c r="AE46" s="511">
        <v>0</v>
      </c>
      <c r="AF46" s="271">
        <v>0.9</v>
      </c>
      <c r="AG46" s="272">
        <v>0.9</v>
      </c>
      <c r="AH46" s="573">
        <v>0</v>
      </c>
      <c r="AI46" s="271">
        <v>0</v>
      </c>
      <c r="AJ46" s="271">
        <v>0</v>
      </c>
      <c r="AK46" s="522">
        <v>0.9</v>
      </c>
      <c r="AL46" s="573">
        <v>0</v>
      </c>
      <c r="AM46" s="271">
        <v>0</v>
      </c>
      <c r="AN46" s="271">
        <v>0</v>
      </c>
      <c r="AO46" s="272">
        <v>0.9</v>
      </c>
      <c r="AP46" s="523">
        <f>(M46+U46+Q46+Y46+AC46+AG46+AK46+AO46)/8</f>
        <v>0.6875</v>
      </c>
    </row>
  </sheetData>
  <sheetProtection/>
  <mergeCells count="57">
    <mergeCell ref="Z11:AC11"/>
    <mergeCell ref="Z12:AC12"/>
    <mergeCell ref="AD11:AG11"/>
    <mergeCell ref="AD12:AG12"/>
    <mergeCell ref="J10:AG10"/>
    <mergeCell ref="A1:AP1"/>
    <mergeCell ref="A2:AP2"/>
    <mergeCell ref="A3:AP3"/>
    <mergeCell ref="A6:D6"/>
    <mergeCell ref="B7:C7"/>
    <mergeCell ref="B8:C8"/>
    <mergeCell ref="A10:I10"/>
    <mergeCell ref="AP10:AP13"/>
    <mergeCell ref="A11:A13"/>
    <mergeCell ref="B11:B13"/>
    <mergeCell ref="C11:C13"/>
    <mergeCell ref="D11:D13"/>
    <mergeCell ref="E11:E13"/>
    <mergeCell ref="F11:F13"/>
    <mergeCell ref="G11:G13"/>
    <mergeCell ref="N11:Q11"/>
    <mergeCell ref="R11:U11"/>
    <mergeCell ref="V11:Y11"/>
    <mergeCell ref="J12:M12"/>
    <mergeCell ref="N12:Q12"/>
    <mergeCell ref="R12:U12"/>
    <mergeCell ref="V12:Y12"/>
    <mergeCell ref="G24:G33"/>
    <mergeCell ref="B14:B46"/>
    <mergeCell ref="A44:A46"/>
    <mergeCell ref="H14:H19"/>
    <mergeCell ref="C14:C46"/>
    <mergeCell ref="D14:D46"/>
    <mergeCell ref="E14:E23"/>
    <mergeCell ref="E34:E43"/>
    <mergeCell ref="F34:F43"/>
    <mergeCell ref="G34:G43"/>
    <mergeCell ref="H30:H31"/>
    <mergeCell ref="H34:H39"/>
    <mergeCell ref="H40:H41"/>
    <mergeCell ref="H42:H43"/>
    <mergeCell ref="A14:A33"/>
    <mergeCell ref="H32:H33"/>
    <mergeCell ref="F14:F23"/>
    <mergeCell ref="G14:G23"/>
    <mergeCell ref="E24:E33"/>
    <mergeCell ref="F24:F33"/>
    <mergeCell ref="AH11:AK11"/>
    <mergeCell ref="AH12:AK12"/>
    <mergeCell ref="AL11:AO11"/>
    <mergeCell ref="AL12:AO12"/>
    <mergeCell ref="H22:H23"/>
    <mergeCell ref="H24:H29"/>
    <mergeCell ref="I11:I13"/>
    <mergeCell ref="J11:M11"/>
    <mergeCell ref="H11:H13"/>
    <mergeCell ref="H20:H21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49"/>
  <sheetViews>
    <sheetView zoomScale="60" zoomScaleNormal="60" zoomScalePageLayoutView="0" workbookViewId="0" topLeftCell="V36">
      <selection activeCell="AL52" sqref="AL52"/>
    </sheetView>
  </sheetViews>
  <sheetFormatPr defaultColWidth="11.421875" defaultRowHeight="15"/>
  <cols>
    <col min="1" max="1" width="32.00390625" style="82" customWidth="1"/>
    <col min="2" max="2" width="11.7109375" style="82" customWidth="1"/>
    <col min="3" max="3" width="21.28125" style="82" customWidth="1"/>
    <col min="4" max="4" width="37.7109375" style="82" customWidth="1"/>
    <col min="5" max="8" width="23.140625" style="82" customWidth="1"/>
    <col min="9" max="9" width="26.421875" style="82" customWidth="1"/>
    <col min="10" max="10" width="10.140625" style="85" bestFit="1" customWidth="1"/>
    <col min="11" max="11" width="12.7109375" style="85" customWidth="1"/>
    <col min="12" max="12" width="9.8515625" style="85" customWidth="1"/>
    <col min="13" max="13" width="11.00390625" style="85" customWidth="1"/>
    <col min="14" max="14" width="13.57421875" style="82" customWidth="1"/>
    <col min="15" max="15" width="15.57421875" style="82" customWidth="1"/>
    <col min="16" max="16" width="12.57421875" style="82" customWidth="1"/>
    <col min="17" max="17" width="11.00390625" style="82" customWidth="1"/>
    <col min="18" max="18" width="13.00390625" style="82" customWidth="1"/>
    <col min="19" max="19" width="11.8515625" style="82" customWidth="1"/>
    <col min="20" max="20" width="8.7109375" style="82" customWidth="1"/>
    <col min="21" max="21" width="10.00390625" style="82" customWidth="1"/>
    <col min="22" max="22" width="14.7109375" style="82" customWidth="1"/>
    <col min="23" max="23" width="15.57421875" style="82" customWidth="1"/>
    <col min="24" max="24" width="12.28125" style="82" customWidth="1"/>
    <col min="25" max="25" width="11.28125" style="82" customWidth="1"/>
    <col min="26" max="26" width="12.28125" style="82" customWidth="1"/>
    <col min="27" max="27" width="14.421875" style="82" customWidth="1"/>
    <col min="28" max="28" width="9.8515625" style="82" customWidth="1"/>
    <col min="29" max="29" width="7.57421875" style="82" customWidth="1"/>
    <col min="30" max="30" width="15.421875" style="82" customWidth="1"/>
    <col min="31" max="31" width="13.28125" style="82" customWidth="1"/>
    <col min="32" max="32" width="10.140625" style="82" customWidth="1"/>
    <col min="33" max="33" width="9.421875" style="82" customWidth="1"/>
    <col min="34" max="34" width="10.140625" style="82" customWidth="1"/>
    <col min="35" max="35" width="13.7109375" style="82" customWidth="1"/>
    <col min="36" max="36" width="8.00390625" style="82" customWidth="1"/>
    <col min="37" max="37" width="7.8515625" style="82" customWidth="1"/>
    <col min="38" max="38" width="10.140625" style="82" customWidth="1"/>
    <col min="39" max="39" width="12.28125" style="82" customWidth="1"/>
    <col min="40" max="40" width="6.28125" style="82" customWidth="1"/>
    <col min="41" max="41" width="7.57421875" style="82" customWidth="1"/>
    <col min="42" max="42" width="10.140625" style="82" hidden="1" customWidth="1"/>
    <col min="43" max="43" width="10.421875" style="82" hidden="1" customWidth="1"/>
    <col min="44" max="44" width="6.28125" style="82" hidden="1" customWidth="1"/>
    <col min="45" max="45" width="7.57421875" style="82" hidden="1" customWidth="1"/>
    <col min="46" max="46" width="10.140625" style="82" hidden="1" customWidth="1"/>
    <col min="47" max="47" width="10.421875" style="82" hidden="1" customWidth="1"/>
    <col min="48" max="48" width="6.28125" style="82" hidden="1" customWidth="1"/>
    <col min="49" max="49" width="7.57421875" style="82" hidden="1" customWidth="1"/>
    <col min="50" max="50" width="10.140625" style="82" hidden="1" customWidth="1"/>
    <col min="51" max="51" width="10.421875" style="82" hidden="1" customWidth="1"/>
    <col min="52" max="52" width="6.28125" style="82" hidden="1" customWidth="1"/>
    <col min="53" max="53" width="7.57421875" style="82" hidden="1" customWidth="1"/>
    <col min="54" max="54" width="10.140625" style="82" hidden="1" customWidth="1"/>
    <col min="55" max="55" width="10.421875" style="82" hidden="1" customWidth="1"/>
    <col min="56" max="56" width="6.28125" style="82" hidden="1" customWidth="1"/>
    <col min="57" max="57" width="14.28125" style="82" hidden="1" customWidth="1"/>
    <col min="58" max="16384" width="11.421875" style="82" customWidth="1"/>
  </cols>
  <sheetData>
    <row r="1" spans="1:256" ht="13.5">
      <c r="A1" s="721" t="s">
        <v>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721" t="s">
        <v>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303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721" t="s">
        <v>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303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722" t="s">
        <v>0</v>
      </c>
      <c r="B6" s="723"/>
      <c r="C6" s="724"/>
      <c r="D6" s="725"/>
      <c r="E6" s="303"/>
      <c r="F6" s="303"/>
      <c r="G6" s="303"/>
      <c r="H6" s="303"/>
      <c r="I6" s="303"/>
      <c r="J6" s="303"/>
      <c r="K6" s="303"/>
      <c r="L6" s="303"/>
      <c r="M6" s="303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3.5">
      <c r="A7" s="58" t="s">
        <v>1</v>
      </c>
      <c r="B7" s="726" t="s">
        <v>2</v>
      </c>
      <c r="C7" s="727"/>
      <c r="D7" s="305" t="s">
        <v>27</v>
      </c>
      <c r="E7" s="303"/>
      <c r="F7" s="303"/>
      <c r="G7" s="303"/>
      <c r="H7" s="303"/>
      <c r="I7" s="303"/>
      <c r="J7" s="303"/>
      <c r="K7" s="303"/>
      <c r="L7" s="303"/>
      <c r="M7" s="303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4.25" thickBot="1">
      <c r="A8" s="313" t="s">
        <v>28</v>
      </c>
      <c r="B8" s="728" t="s">
        <v>154</v>
      </c>
      <c r="C8" s="729"/>
      <c r="D8" s="86" t="s">
        <v>155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thickBot="1">
      <c r="A10" s="730" t="s">
        <v>3</v>
      </c>
      <c r="B10" s="731"/>
      <c r="C10" s="731"/>
      <c r="D10" s="731"/>
      <c r="E10" s="731"/>
      <c r="F10" s="731"/>
      <c r="G10" s="731"/>
      <c r="H10" s="731"/>
      <c r="I10" s="731"/>
      <c r="J10" s="732">
        <v>2021</v>
      </c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3"/>
      <c r="BF10" s="734" t="s">
        <v>24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737" t="s">
        <v>21</v>
      </c>
      <c r="B11" s="737" t="s">
        <v>26</v>
      </c>
      <c r="C11" s="737" t="s">
        <v>4</v>
      </c>
      <c r="D11" s="737" t="s">
        <v>5</v>
      </c>
      <c r="E11" s="740" t="s">
        <v>6</v>
      </c>
      <c r="F11" s="743" t="s">
        <v>60</v>
      </c>
      <c r="G11" s="743" t="s">
        <v>8</v>
      </c>
      <c r="H11" s="746" t="s">
        <v>61</v>
      </c>
      <c r="I11" s="749" t="s">
        <v>62</v>
      </c>
      <c r="J11" s="752" t="s">
        <v>9</v>
      </c>
      <c r="K11" s="753"/>
      <c r="L11" s="753"/>
      <c r="M11" s="753"/>
      <c r="N11" s="753" t="s">
        <v>23</v>
      </c>
      <c r="O11" s="753"/>
      <c r="P11" s="753"/>
      <c r="Q11" s="753"/>
      <c r="R11" s="753" t="s">
        <v>10</v>
      </c>
      <c r="S11" s="753"/>
      <c r="T11" s="753"/>
      <c r="U11" s="753"/>
      <c r="V11" s="753" t="s">
        <v>11</v>
      </c>
      <c r="W11" s="753"/>
      <c r="X11" s="753"/>
      <c r="Y11" s="753"/>
      <c r="Z11" s="753" t="s">
        <v>12</v>
      </c>
      <c r="AA11" s="753"/>
      <c r="AB11" s="753"/>
      <c r="AC11" s="753"/>
      <c r="AD11" s="753" t="s">
        <v>13</v>
      </c>
      <c r="AE11" s="753"/>
      <c r="AF11" s="753"/>
      <c r="AG11" s="753"/>
      <c r="AH11" s="753" t="s">
        <v>14</v>
      </c>
      <c r="AI11" s="753"/>
      <c r="AJ11" s="753"/>
      <c r="AK11" s="753"/>
      <c r="AL11" s="753" t="s">
        <v>15</v>
      </c>
      <c r="AM11" s="753"/>
      <c r="AN11" s="753"/>
      <c r="AO11" s="753"/>
      <c r="AP11" s="753" t="s">
        <v>16</v>
      </c>
      <c r="AQ11" s="753"/>
      <c r="AR11" s="753"/>
      <c r="AS11" s="753"/>
      <c r="AT11" s="753" t="s">
        <v>17</v>
      </c>
      <c r="AU11" s="753"/>
      <c r="AV11" s="753"/>
      <c r="AW11" s="753"/>
      <c r="AX11" s="753" t="s">
        <v>18</v>
      </c>
      <c r="AY11" s="753"/>
      <c r="AZ11" s="753"/>
      <c r="BA11" s="753"/>
      <c r="BB11" s="753" t="s">
        <v>19</v>
      </c>
      <c r="BC11" s="753"/>
      <c r="BD11" s="753"/>
      <c r="BE11" s="754"/>
      <c r="BF11" s="735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738"/>
      <c r="B12" s="738"/>
      <c r="C12" s="738"/>
      <c r="D12" s="738"/>
      <c r="E12" s="741"/>
      <c r="F12" s="744"/>
      <c r="G12" s="744"/>
      <c r="H12" s="747"/>
      <c r="I12" s="750"/>
      <c r="J12" s="755" t="s">
        <v>63</v>
      </c>
      <c r="K12" s="755"/>
      <c r="L12" s="755"/>
      <c r="M12" s="756"/>
      <c r="N12" s="757" t="s">
        <v>63</v>
      </c>
      <c r="O12" s="758"/>
      <c r="P12" s="758"/>
      <c r="Q12" s="759"/>
      <c r="R12" s="757" t="s">
        <v>63</v>
      </c>
      <c r="S12" s="758"/>
      <c r="T12" s="758"/>
      <c r="U12" s="759"/>
      <c r="V12" s="757" t="s">
        <v>63</v>
      </c>
      <c r="W12" s="758"/>
      <c r="X12" s="758"/>
      <c r="Y12" s="759"/>
      <c r="Z12" s="757" t="s">
        <v>63</v>
      </c>
      <c r="AA12" s="758"/>
      <c r="AB12" s="758"/>
      <c r="AC12" s="759"/>
      <c r="AD12" s="757" t="s">
        <v>63</v>
      </c>
      <c r="AE12" s="758"/>
      <c r="AF12" s="758"/>
      <c r="AG12" s="759"/>
      <c r="AH12" s="757" t="s">
        <v>63</v>
      </c>
      <c r="AI12" s="758"/>
      <c r="AJ12" s="758"/>
      <c r="AK12" s="759"/>
      <c r="AL12" s="757" t="s">
        <v>63</v>
      </c>
      <c r="AM12" s="758"/>
      <c r="AN12" s="758"/>
      <c r="AO12" s="759"/>
      <c r="AP12" s="757" t="s">
        <v>63</v>
      </c>
      <c r="AQ12" s="758"/>
      <c r="AR12" s="758"/>
      <c r="AS12" s="759"/>
      <c r="AT12" s="757" t="s">
        <v>63</v>
      </c>
      <c r="AU12" s="758"/>
      <c r="AV12" s="758"/>
      <c r="AW12" s="759"/>
      <c r="AX12" s="757" t="s">
        <v>63</v>
      </c>
      <c r="AY12" s="758"/>
      <c r="AZ12" s="758"/>
      <c r="BA12" s="759"/>
      <c r="BB12" s="757" t="s">
        <v>63</v>
      </c>
      <c r="BC12" s="758"/>
      <c r="BD12" s="758"/>
      <c r="BE12" s="758"/>
      <c r="BF12" s="73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739"/>
      <c r="B13" s="739"/>
      <c r="C13" s="739"/>
      <c r="D13" s="739"/>
      <c r="E13" s="742"/>
      <c r="F13" s="745"/>
      <c r="G13" s="745"/>
      <c r="H13" s="748"/>
      <c r="I13" s="751"/>
      <c r="J13" s="352" t="s">
        <v>64</v>
      </c>
      <c r="K13" s="353" t="s">
        <v>65</v>
      </c>
      <c r="L13" s="353" t="s">
        <v>66</v>
      </c>
      <c r="M13" s="353" t="s">
        <v>67</v>
      </c>
      <c r="N13" s="354" t="s">
        <v>64</v>
      </c>
      <c r="O13" s="354" t="s">
        <v>65</v>
      </c>
      <c r="P13" s="354" t="s">
        <v>66</v>
      </c>
      <c r="Q13" s="354" t="s">
        <v>67</v>
      </c>
      <c r="R13" s="354" t="s">
        <v>64</v>
      </c>
      <c r="S13" s="354" t="s">
        <v>65</v>
      </c>
      <c r="T13" s="354" t="s">
        <v>66</v>
      </c>
      <c r="U13" s="354" t="s">
        <v>67</v>
      </c>
      <c r="V13" s="354" t="s">
        <v>64</v>
      </c>
      <c r="W13" s="354" t="s">
        <v>65</v>
      </c>
      <c r="X13" s="354" t="s">
        <v>66</v>
      </c>
      <c r="Y13" s="354" t="s">
        <v>67</v>
      </c>
      <c r="Z13" s="354" t="s">
        <v>64</v>
      </c>
      <c r="AA13" s="354" t="s">
        <v>65</v>
      </c>
      <c r="AB13" s="354" t="s">
        <v>66</v>
      </c>
      <c r="AC13" s="354" t="s">
        <v>67</v>
      </c>
      <c r="AD13" s="354" t="s">
        <v>64</v>
      </c>
      <c r="AE13" s="354" t="s">
        <v>65</v>
      </c>
      <c r="AF13" s="354" t="s">
        <v>66</v>
      </c>
      <c r="AG13" s="354" t="s">
        <v>67</v>
      </c>
      <c r="AH13" s="354" t="s">
        <v>64</v>
      </c>
      <c r="AI13" s="354" t="s">
        <v>65</v>
      </c>
      <c r="AJ13" s="354" t="s">
        <v>66</v>
      </c>
      <c r="AK13" s="354" t="s">
        <v>67</v>
      </c>
      <c r="AL13" s="354" t="s">
        <v>64</v>
      </c>
      <c r="AM13" s="354" t="s">
        <v>65</v>
      </c>
      <c r="AN13" s="354" t="s">
        <v>66</v>
      </c>
      <c r="AO13" s="354" t="s">
        <v>67</v>
      </c>
      <c r="AP13" s="354" t="s">
        <v>64</v>
      </c>
      <c r="AQ13" s="354" t="s">
        <v>65</v>
      </c>
      <c r="AR13" s="354" t="s">
        <v>66</v>
      </c>
      <c r="AS13" s="354" t="s">
        <v>67</v>
      </c>
      <c r="AT13" s="354" t="s">
        <v>64</v>
      </c>
      <c r="AU13" s="354" t="s">
        <v>65</v>
      </c>
      <c r="AV13" s="354" t="s">
        <v>66</v>
      </c>
      <c r="AW13" s="354" t="s">
        <v>67</v>
      </c>
      <c r="AX13" s="354" t="s">
        <v>64</v>
      </c>
      <c r="AY13" s="354" t="s">
        <v>65</v>
      </c>
      <c r="AZ13" s="354" t="s">
        <v>66</v>
      </c>
      <c r="BA13" s="354" t="s">
        <v>67</v>
      </c>
      <c r="BB13" s="354" t="s">
        <v>64</v>
      </c>
      <c r="BC13" s="354" t="s">
        <v>65</v>
      </c>
      <c r="BD13" s="354" t="s">
        <v>66</v>
      </c>
      <c r="BE13" s="355" t="s">
        <v>67</v>
      </c>
      <c r="BF13" s="73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6"/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  <c r="FL13" s="356"/>
      <c r="FM13" s="356"/>
      <c r="FN13" s="356"/>
      <c r="FO13" s="356"/>
      <c r="FP13" s="356"/>
      <c r="FQ13" s="356"/>
      <c r="FR13" s="356"/>
      <c r="FS13" s="356"/>
      <c r="FT13" s="356"/>
      <c r="FU13" s="356"/>
      <c r="FV13" s="356"/>
      <c r="FW13" s="356"/>
      <c r="FX13" s="356"/>
      <c r="FY13" s="356"/>
      <c r="FZ13" s="356"/>
      <c r="GA13" s="356"/>
      <c r="GB13" s="356"/>
      <c r="GC13" s="356"/>
      <c r="GD13" s="356"/>
      <c r="GE13" s="356"/>
      <c r="GF13" s="356"/>
      <c r="GG13" s="356"/>
      <c r="GH13" s="356"/>
      <c r="GI13" s="356"/>
      <c r="GJ13" s="356"/>
      <c r="GK13" s="356"/>
      <c r="GL13" s="356"/>
      <c r="GM13" s="356"/>
      <c r="GN13" s="356"/>
      <c r="GO13" s="356"/>
      <c r="GP13" s="356"/>
      <c r="GQ13" s="356"/>
      <c r="GR13" s="356"/>
      <c r="GS13" s="356"/>
      <c r="GT13" s="356"/>
      <c r="GU13" s="356"/>
      <c r="GV13" s="356"/>
      <c r="GW13" s="356"/>
      <c r="GX13" s="356"/>
      <c r="GY13" s="356"/>
      <c r="GZ13" s="356"/>
      <c r="HA13" s="356"/>
      <c r="HB13" s="356"/>
      <c r="HC13" s="356"/>
      <c r="HD13" s="356"/>
      <c r="HE13" s="356"/>
      <c r="HF13" s="356"/>
      <c r="HG13" s="356"/>
      <c r="HH13" s="356"/>
      <c r="HI13" s="356"/>
      <c r="HJ13" s="356"/>
      <c r="HK13" s="356"/>
      <c r="HL13" s="356"/>
      <c r="HM13" s="356"/>
      <c r="HN13" s="356"/>
      <c r="HO13" s="356"/>
      <c r="HP13" s="356"/>
      <c r="HQ13" s="356"/>
      <c r="HR13" s="356"/>
      <c r="HS13" s="356"/>
      <c r="HT13" s="356"/>
      <c r="HU13" s="356"/>
      <c r="HV13" s="356"/>
      <c r="HW13" s="356"/>
      <c r="HX13" s="356"/>
      <c r="HY13" s="356"/>
      <c r="HZ13" s="356"/>
      <c r="IA13" s="356"/>
      <c r="IB13" s="356"/>
      <c r="IC13" s="356"/>
      <c r="ID13" s="356"/>
      <c r="IE13" s="356"/>
      <c r="IF13" s="356"/>
      <c r="IG13" s="356"/>
      <c r="IH13" s="356"/>
      <c r="II13" s="356"/>
      <c r="IJ13" s="356"/>
      <c r="IK13" s="356"/>
      <c r="IL13" s="356"/>
      <c r="IM13" s="356"/>
      <c r="IN13" s="356"/>
      <c r="IO13" s="356"/>
      <c r="IP13" s="356"/>
      <c r="IQ13" s="356"/>
      <c r="IR13" s="356"/>
      <c r="IS13" s="356"/>
      <c r="IT13" s="356"/>
      <c r="IU13" s="356"/>
      <c r="IV13" s="356"/>
    </row>
    <row r="14" spans="1:256" ht="95.25" thickBot="1">
      <c r="A14" s="760" t="s">
        <v>156</v>
      </c>
      <c r="B14" s="763">
        <v>13827</v>
      </c>
      <c r="C14" s="763" t="s">
        <v>157</v>
      </c>
      <c r="D14" s="766" t="s">
        <v>158</v>
      </c>
      <c r="E14" s="306" t="s">
        <v>159</v>
      </c>
      <c r="F14" s="307">
        <v>6</v>
      </c>
      <c r="G14" s="308" t="s">
        <v>160</v>
      </c>
      <c r="H14" s="225" t="s">
        <v>249</v>
      </c>
      <c r="I14" s="225" t="s">
        <v>249</v>
      </c>
      <c r="J14" s="225" t="s">
        <v>249</v>
      </c>
      <c r="K14" s="225" t="s">
        <v>249</v>
      </c>
      <c r="L14" s="225" t="s">
        <v>249</v>
      </c>
      <c r="M14" s="368">
        <v>0</v>
      </c>
      <c r="N14" s="370" t="s">
        <v>249</v>
      </c>
      <c r="O14" s="225" t="s">
        <v>249</v>
      </c>
      <c r="P14" s="225" t="s">
        <v>249</v>
      </c>
      <c r="Q14" s="230">
        <v>0</v>
      </c>
      <c r="R14" s="370" t="s">
        <v>249</v>
      </c>
      <c r="S14" s="225" t="s">
        <v>249</v>
      </c>
      <c r="T14" s="225" t="s">
        <v>249</v>
      </c>
      <c r="U14" s="230">
        <v>5</v>
      </c>
      <c r="V14" s="187" t="s">
        <v>249</v>
      </c>
      <c r="W14" s="188" t="s">
        <v>249</v>
      </c>
      <c r="X14" s="188" t="s">
        <v>249</v>
      </c>
      <c r="Y14" s="230">
        <v>0</v>
      </c>
      <c r="Z14" s="187" t="s">
        <v>249</v>
      </c>
      <c r="AA14" s="188" t="s">
        <v>249</v>
      </c>
      <c r="AB14" s="188" t="s">
        <v>249</v>
      </c>
      <c r="AC14" s="230">
        <v>0</v>
      </c>
      <c r="AD14" s="187" t="s">
        <v>249</v>
      </c>
      <c r="AE14" s="188" t="s">
        <v>249</v>
      </c>
      <c r="AF14" s="188" t="s">
        <v>249</v>
      </c>
      <c r="AG14" s="230">
        <v>5</v>
      </c>
      <c r="AH14" s="187" t="s">
        <v>249</v>
      </c>
      <c r="AI14" s="188" t="s">
        <v>249</v>
      </c>
      <c r="AJ14" s="188" t="s">
        <v>249</v>
      </c>
      <c r="AK14" s="230">
        <v>0</v>
      </c>
      <c r="AL14" s="187" t="s">
        <v>249</v>
      </c>
      <c r="AM14" s="188" t="s">
        <v>249</v>
      </c>
      <c r="AN14" s="188" t="s">
        <v>249</v>
      </c>
      <c r="AO14" s="230">
        <v>0</v>
      </c>
      <c r="AP14" s="188"/>
      <c r="AQ14" s="188"/>
      <c r="AR14" s="188"/>
      <c r="AS14" s="149"/>
      <c r="AT14" s="188"/>
      <c r="AU14" s="188"/>
      <c r="AV14" s="188"/>
      <c r="AW14" s="149"/>
      <c r="AX14" s="188"/>
      <c r="AY14" s="188"/>
      <c r="AZ14" s="188"/>
      <c r="BA14" s="149"/>
      <c r="BB14" s="188"/>
      <c r="BC14" s="188"/>
      <c r="BD14" s="188"/>
      <c r="BE14" s="149"/>
      <c r="BF14" s="357">
        <f>M14+Q14+U14+Y14+AC14+AG14</f>
        <v>10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22.25" thickBot="1">
      <c r="A15" s="761"/>
      <c r="B15" s="764"/>
      <c r="C15" s="764"/>
      <c r="D15" s="767"/>
      <c r="E15" s="309" t="s">
        <v>161</v>
      </c>
      <c r="F15" s="358">
        <v>0.3</v>
      </c>
      <c r="G15" s="308" t="s">
        <v>162</v>
      </c>
      <c r="H15" s="225" t="s">
        <v>249</v>
      </c>
      <c r="I15" s="225" t="s">
        <v>249</v>
      </c>
      <c r="J15" s="225" t="s">
        <v>249</v>
      </c>
      <c r="K15" s="225" t="s">
        <v>249</v>
      </c>
      <c r="L15" s="225" t="s">
        <v>249</v>
      </c>
      <c r="M15" s="371">
        <v>0</v>
      </c>
      <c r="N15" s="370" t="s">
        <v>249</v>
      </c>
      <c r="O15" s="225" t="s">
        <v>249</v>
      </c>
      <c r="P15" s="225" t="s">
        <v>249</v>
      </c>
      <c r="Q15" s="224">
        <v>0</v>
      </c>
      <c r="R15" s="369" t="s">
        <v>249</v>
      </c>
      <c r="S15" s="225" t="s">
        <v>249</v>
      </c>
      <c r="T15" s="225" t="s">
        <v>249</v>
      </c>
      <c r="U15" s="301">
        <v>0</v>
      </c>
      <c r="V15" s="188" t="s">
        <v>249</v>
      </c>
      <c r="W15" s="188" t="s">
        <v>249</v>
      </c>
      <c r="X15" s="188" t="s">
        <v>249</v>
      </c>
      <c r="Y15" s="149">
        <v>0</v>
      </c>
      <c r="Z15" s="188" t="s">
        <v>249</v>
      </c>
      <c r="AA15" s="188" t="s">
        <v>249</v>
      </c>
      <c r="AB15" s="188" t="s">
        <v>249</v>
      </c>
      <c r="AC15" s="149">
        <v>0</v>
      </c>
      <c r="AD15" s="188" t="s">
        <v>249</v>
      </c>
      <c r="AE15" s="188" t="s">
        <v>249</v>
      </c>
      <c r="AF15" s="188" t="s">
        <v>249</v>
      </c>
      <c r="AG15" s="394">
        <v>67.12</v>
      </c>
      <c r="AH15" s="188" t="s">
        <v>249</v>
      </c>
      <c r="AI15" s="188" t="s">
        <v>249</v>
      </c>
      <c r="AJ15" s="188" t="s">
        <v>249</v>
      </c>
      <c r="AK15" s="149">
        <v>0</v>
      </c>
      <c r="AL15" s="188" t="s">
        <v>249</v>
      </c>
      <c r="AM15" s="188" t="s">
        <v>249</v>
      </c>
      <c r="AN15" s="188" t="s">
        <v>249</v>
      </c>
      <c r="AO15" s="149">
        <v>0</v>
      </c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489">
        <f>M15+Q15+U15+Y15+AC15+AG15</f>
        <v>67.12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68.25" thickBot="1">
      <c r="A16" s="761"/>
      <c r="B16" s="764"/>
      <c r="C16" s="764"/>
      <c r="D16" s="767"/>
      <c r="E16" s="309" t="s">
        <v>163</v>
      </c>
      <c r="F16" s="307">
        <v>40</v>
      </c>
      <c r="G16" s="308" t="s">
        <v>164</v>
      </c>
      <c r="H16" s="225" t="s">
        <v>249</v>
      </c>
      <c r="I16" s="225" t="s">
        <v>249</v>
      </c>
      <c r="J16" s="225" t="s">
        <v>249</v>
      </c>
      <c r="K16" s="225" t="s">
        <v>249</v>
      </c>
      <c r="L16" s="225" t="s">
        <v>249</v>
      </c>
      <c r="M16" s="372">
        <v>0</v>
      </c>
      <c r="N16" s="370" t="s">
        <v>249</v>
      </c>
      <c r="O16" s="225" t="s">
        <v>249</v>
      </c>
      <c r="P16" s="225" t="s">
        <v>249</v>
      </c>
      <c r="Q16" s="224">
        <v>0</v>
      </c>
      <c r="R16" s="369" t="s">
        <v>249</v>
      </c>
      <c r="S16" s="225" t="s">
        <v>249</v>
      </c>
      <c r="T16" s="225" t="s">
        <v>249</v>
      </c>
      <c r="U16" s="256">
        <v>0</v>
      </c>
      <c r="V16" s="188" t="s">
        <v>249</v>
      </c>
      <c r="W16" s="188" t="s">
        <v>249</v>
      </c>
      <c r="X16" s="188" t="s">
        <v>249</v>
      </c>
      <c r="Y16" s="149">
        <v>0</v>
      </c>
      <c r="Z16" s="188" t="s">
        <v>249</v>
      </c>
      <c r="AA16" s="188" t="s">
        <v>249</v>
      </c>
      <c r="AB16" s="188" t="s">
        <v>249</v>
      </c>
      <c r="AC16" s="149">
        <v>0</v>
      </c>
      <c r="AD16" s="188" t="s">
        <v>249</v>
      </c>
      <c r="AE16" s="188" t="s">
        <v>249</v>
      </c>
      <c r="AF16" s="188" t="s">
        <v>249</v>
      </c>
      <c r="AG16" s="256">
        <v>28</v>
      </c>
      <c r="AH16" s="188" t="s">
        <v>249</v>
      </c>
      <c r="AI16" s="188" t="s">
        <v>249</v>
      </c>
      <c r="AJ16" s="188" t="s">
        <v>249</v>
      </c>
      <c r="AK16" s="149">
        <v>0</v>
      </c>
      <c r="AL16" s="188" t="s">
        <v>249</v>
      </c>
      <c r="AM16" s="188" t="s">
        <v>249</v>
      </c>
      <c r="AN16" s="188" t="s">
        <v>249</v>
      </c>
      <c r="AO16" s="149">
        <v>0</v>
      </c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430">
        <f>M16+Q16+U16+Y16+AC16+AG16</f>
        <v>28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761"/>
      <c r="B17" s="764"/>
      <c r="C17" s="764"/>
      <c r="D17" s="767"/>
      <c r="E17" s="769" t="s">
        <v>165</v>
      </c>
      <c r="F17" s="772">
        <v>0.6</v>
      </c>
      <c r="G17" s="775" t="s">
        <v>267</v>
      </c>
      <c r="H17" s="746" t="s">
        <v>74</v>
      </c>
      <c r="I17" s="77" t="s">
        <v>75</v>
      </c>
      <c r="J17" s="318">
        <v>0</v>
      </c>
      <c r="K17" s="319">
        <v>0</v>
      </c>
      <c r="L17" s="319">
        <v>0</v>
      </c>
      <c r="M17" s="325">
        <v>0</v>
      </c>
      <c r="N17" s="318">
        <v>0</v>
      </c>
      <c r="O17" s="319">
        <v>0</v>
      </c>
      <c r="P17" s="319">
        <v>0</v>
      </c>
      <c r="Q17" s="366">
        <v>0</v>
      </c>
      <c r="R17" s="318">
        <v>0</v>
      </c>
      <c r="S17" s="319">
        <v>0</v>
      </c>
      <c r="T17" s="319">
        <v>0</v>
      </c>
      <c r="U17" s="366">
        <v>0</v>
      </c>
      <c r="V17" s="364">
        <v>0</v>
      </c>
      <c r="W17" s="319">
        <v>0</v>
      </c>
      <c r="X17" s="319">
        <v>0</v>
      </c>
      <c r="Y17" s="325">
        <v>0</v>
      </c>
      <c r="Z17" s="318">
        <v>0</v>
      </c>
      <c r="AA17" s="319">
        <v>0</v>
      </c>
      <c r="AB17" s="319">
        <v>0</v>
      </c>
      <c r="AC17" s="366">
        <v>0</v>
      </c>
      <c r="AD17" s="318">
        <v>0</v>
      </c>
      <c r="AE17" s="319">
        <v>0</v>
      </c>
      <c r="AF17" s="319">
        <v>0</v>
      </c>
      <c r="AG17" s="174">
        <v>0</v>
      </c>
      <c r="AH17" s="318">
        <v>0</v>
      </c>
      <c r="AI17" s="319">
        <v>0</v>
      </c>
      <c r="AJ17" s="319">
        <v>0</v>
      </c>
      <c r="AK17" s="366">
        <v>0</v>
      </c>
      <c r="AL17" s="318">
        <v>0</v>
      </c>
      <c r="AM17" s="319">
        <v>0</v>
      </c>
      <c r="AN17" s="319">
        <v>0</v>
      </c>
      <c r="AO17" s="366">
        <v>0</v>
      </c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9">
        <f aca="true" t="shared" si="0" ref="BF17:BF46">M17+U17+Y17</f>
        <v>0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58" ht="13.5">
      <c r="A18" s="761"/>
      <c r="B18" s="764"/>
      <c r="C18" s="764"/>
      <c r="D18" s="767"/>
      <c r="E18" s="770"/>
      <c r="F18" s="773"/>
      <c r="G18" s="776"/>
      <c r="H18" s="747"/>
      <c r="I18" s="68" t="s">
        <v>76</v>
      </c>
      <c r="J18" s="320">
        <v>0</v>
      </c>
      <c r="K18" s="31">
        <v>0</v>
      </c>
      <c r="L18" s="31">
        <v>0</v>
      </c>
      <c r="M18" s="326">
        <v>0</v>
      </c>
      <c r="N18" s="320">
        <v>0</v>
      </c>
      <c r="O18" s="31">
        <v>0</v>
      </c>
      <c r="P18" s="31">
        <v>0</v>
      </c>
      <c r="Q18" s="321">
        <v>0</v>
      </c>
      <c r="R18" s="320">
        <v>0</v>
      </c>
      <c r="S18" s="31">
        <v>0</v>
      </c>
      <c r="T18" s="31">
        <v>0</v>
      </c>
      <c r="U18" s="321">
        <v>0</v>
      </c>
      <c r="V18" s="317">
        <v>0</v>
      </c>
      <c r="W18" s="31">
        <v>0</v>
      </c>
      <c r="X18" s="31">
        <v>0</v>
      </c>
      <c r="Y18" s="326">
        <v>0</v>
      </c>
      <c r="Z18" s="320">
        <v>0</v>
      </c>
      <c r="AA18" s="31">
        <v>0</v>
      </c>
      <c r="AB18" s="31">
        <v>0</v>
      </c>
      <c r="AC18" s="321">
        <v>0</v>
      </c>
      <c r="AD18" s="320">
        <v>4</v>
      </c>
      <c r="AE18" s="31">
        <v>0</v>
      </c>
      <c r="AF18" s="31">
        <v>0</v>
      </c>
      <c r="AG18" s="175">
        <v>4</v>
      </c>
      <c r="AH18" s="320">
        <v>0</v>
      </c>
      <c r="AI18" s="31">
        <v>0</v>
      </c>
      <c r="AJ18" s="31">
        <v>0</v>
      </c>
      <c r="AK18" s="321">
        <v>0</v>
      </c>
      <c r="AL18" s="320">
        <v>0</v>
      </c>
      <c r="AM18" s="31">
        <v>0</v>
      </c>
      <c r="AN18" s="31">
        <v>0</v>
      </c>
      <c r="AO18" s="321">
        <v>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2">
        <f t="shared" si="0"/>
        <v>0</v>
      </c>
    </row>
    <row r="19" spans="1:58" ht="13.5">
      <c r="A19" s="761"/>
      <c r="B19" s="764"/>
      <c r="C19" s="764"/>
      <c r="D19" s="767"/>
      <c r="E19" s="770"/>
      <c r="F19" s="773"/>
      <c r="G19" s="776"/>
      <c r="H19" s="747"/>
      <c r="I19" s="68" t="s">
        <v>77</v>
      </c>
      <c r="J19" s="320">
        <v>0</v>
      </c>
      <c r="K19" s="31">
        <v>0</v>
      </c>
      <c r="L19" s="31">
        <v>0</v>
      </c>
      <c r="M19" s="326">
        <v>0</v>
      </c>
      <c r="N19" s="320">
        <v>0</v>
      </c>
      <c r="O19" s="31">
        <v>0</v>
      </c>
      <c r="P19" s="31">
        <v>0</v>
      </c>
      <c r="Q19" s="321">
        <v>0</v>
      </c>
      <c r="R19" s="320">
        <v>0</v>
      </c>
      <c r="S19" s="31">
        <v>0</v>
      </c>
      <c r="T19" s="31">
        <v>0</v>
      </c>
      <c r="U19" s="321">
        <v>0</v>
      </c>
      <c r="V19" s="317">
        <v>0</v>
      </c>
      <c r="W19" s="31">
        <v>0</v>
      </c>
      <c r="X19" s="31">
        <v>0</v>
      </c>
      <c r="Y19" s="326">
        <v>0</v>
      </c>
      <c r="Z19" s="320">
        <v>0</v>
      </c>
      <c r="AA19" s="31">
        <v>0</v>
      </c>
      <c r="AB19" s="31">
        <v>0</v>
      </c>
      <c r="AC19" s="321">
        <v>0</v>
      </c>
      <c r="AD19" s="320">
        <v>25</v>
      </c>
      <c r="AE19" s="31">
        <v>1</v>
      </c>
      <c r="AF19" s="31">
        <v>0</v>
      </c>
      <c r="AG19" s="175">
        <v>26</v>
      </c>
      <c r="AH19" s="320">
        <v>0</v>
      </c>
      <c r="AI19" s="31">
        <v>0</v>
      </c>
      <c r="AJ19" s="31">
        <v>0</v>
      </c>
      <c r="AK19" s="321">
        <v>0</v>
      </c>
      <c r="AL19" s="320">
        <v>0</v>
      </c>
      <c r="AM19" s="31">
        <v>0</v>
      </c>
      <c r="AN19" s="31">
        <v>0</v>
      </c>
      <c r="AO19" s="321">
        <v>0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2">
        <f t="shared" si="0"/>
        <v>0</v>
      </c>
    </row>
    <row r="20" spans="1:58" ht="13.5">
      <c r="A20" s="761"/>
      <c r="B20" s="764"/>
      <c r="C20" s="764"/>
      <c r="D20" s="767"/>
      <c r="E20" s="770"/>
      <c r="F20" s="773"/>
      <c r="G20" s="776"/>
      <c r="H20" s="747"/>
      <c r="I20" s="68" t="s">
        <v>78</v>
      </c>
      <c r="J20" s="320">
        <v>0</v>
      </c>
      <c r="K20" s="31">
        <v>0</v>
      </c>
      <c r="L20" s="31">
        <v>0</v>
      </c>
      <c r="M20" s="326">
        <v>0</v>
      </c>
      <c r="N20" s="320">
        <v>0</v>
      </c>
      <c r="O20" s="31">
        <v>0</v>
      </c>
      <c r="P20" s="31">
        <v>0</v>
      </c>
      <c r="Q20" s="321">
        <v>0</v>
      </c>
      <c r="R20" s="320">
        <v>0</v>
      </c>
      <c r="S20" s="31">
        <v>0</v>
      </c>
      <c r="T20" s="31">
        <v>0</v>
      </c>
      <c r="U20" s="321">
        <v>0</v>
      </c>
      <c r="V20" s="317">
        <v>0</v>
      </c>
      <c r="W20" s="31">
        <v>0</v>
      </c>
      <c r="X20" s="31">
        <v>0</v>
      </c>
      <c r="Y20" s="326">
        <v>0</v>
      </c>
      <c r="Z20" s="320">
        <v>0</v>
      </c>
      <c r="AA20" s="31">
        <v>0</v>
      </c>
      <c r="AB20" s="31">
        <v>0</v>
      </c>
      <c r="AC20" s="321">
        <v>0</v>
      </c>
      <c r="AD20" s="320">
        <v>176</v>
      </c>
      <c r="AE20" s="31">
        <v>1</v>
      </c>
      <c r="AF20" s="31">
        <v>0</v>
      </c>
      <c r="AG20" s="175">
        <v>177</v>
      </c>
      <c r="AH20" s="320">
        <v>0</v>
      </c>
      <c r="AI20" s="31">
        <v>0</v>
      </c>
      <c r="AJ20" s="31">
        <v>0</v>
      </c>
      <c r="AK20" s="321">
        <v>0</v>
      </c>
      <c r="AL20" s="320">
        <v>0</v>
      </c>
      <c r="AM20" s="31">
        <v>0</v>
      </c>
      <c r="AN20" s="31">
        <v>0</v>
      </c>
      <c r="AO20" s="321">
        <v>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2">
        <f t="shared" si="0"/>
        <v>0</v>
      </c>
    </row>
    <row r="21" spans="1:58" ht="13.5">
      <c r="A21" s="761"/>
      <c r="B21" s="764"/>
      <c r="C21" s="764"/>
      <c r="D21" s="767"/>
      <c r="E21" s="770"/>
      <c r="F21" s="773"/>
      <c r="G21" s="776"/>
      <c r="H21" s="747"/>
      <c r="I21" s="68" t="s">
        <v>79</v>
      </c>
      <c r="J21" s="320">
        <v>0</v>
      </c>
      <c r="K21" s="31">
        <v>0</v>
      </c>
      <c r="L21" s="31">
        <v>0</v>
      </c>
      <c r="M21" s="326">
        <v>0</v>
      </c>
      <c r="N21" s="320">
        <v>0</v>
      </c>
      <c r="O21" s="31">
        <v>0</v>
      </c>
      <c r="P21" s="31">
        <v>0</v>
      </c>
      <c r="Q21" s="321">
        <v>0</v>
      </c>
      <c r="R21" s="320">
        <v>0</v>
      </c>
      <c r="S21" s="31">
        <v>0</v>
      </c>
      <c r="T21" s="31">
        <v>0</v>
      </c>
      <c r="U21" s="321">
        <v>0</v>
      </c>
      <c r="V21" s="317">
        <v>0</v>
      </c>
      <c r="W21" s="31">
        <v>0</v>
      </c>
      <c r="X21" s="31">
        <v>0</v>
      </c>
      <c r="Y21" s="326">
        <v>0</v>
      </c>
      <c r="Z21" s="320">
        <v>0</v>
      </c>
      <c r="AA21" s="31">
        <v>0</v>
      </c>
      <c r="AB21" s="31">
        <v>0</v>
      </c>
      <c r="AC21" s="321">
        <v>0</v>
      </c>
      <c r="AD21" s="320">
        <v>40</v>
      </c>
      <c r="AE21" s="31">
        <v>0</v>
      </c>
      <c r="AF21" s="31">
        <v>0</v>
      </c>
      <c r="AG21" s="175">
        <v>40</v>
      </c>
      <c r="AH21" s="320">
        <v>0</v>
      </c>
      <c r="AI21" s="31">
        <v>0</v>
      </c>
      <c r="AJ21" s="31">
        <v>0</v>
      </c>
      <c r="AK21" s="321">
        <v>0</v>
      </c>
      <c r="AL21" s="320">
        <v>0</v>
      </c>
      <c r="AM21" s="31">
        <v>0</v>
      </c>
      <c r="AN21" s="31">
        <v>0</v>
      </c>
      <c r="AO21" s="321">
        <v>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2">
        <f t="shared" si="0"/>
        <v>0</v>
      </c>
    </row>
    <row r="22" spans="1:58" ht="40.5">
      <c r="A22" s="761"/>
      <c r="B22" s="764"/>
      <c r="C22" s="764"/>
      <c r="D22" s="767"/>
      <c r="E22" s="770"/>
      <c r="F22" s="773"/>
      <c r="G22" s="776"/>
      <c r="H22" s="747"/>
      <c r="I22" s="106" t="s">
        <v>268</v>
      </c>
      <c r="J22" s="314">
        <v>0</v>
      </c>
      <c r="K22" s="314">
        <v>0</v>
      </c>
      <c r="L22" s="314">
        <v>0</v>
      </c>
      <c r="M22" s="302">
        <v>0</v>
      </c>
      <c r="N22" s="367">
        <v>0</v>
      </c>
      <c r="O22" s="314">
        <v>0</v>
      </c>
      <c r="P22" s="314">
        <v>0</v>
      </c>
      <c r="Q22" s="1">
        <v>0</v>
      </c>
      <c r="R22" s="367">
        <v>0</v>
      </c>
      <c r="S22" s="398">
        <v>0</v>
      </c>
      <c r="T22" s="398">
        <v>0</v>
      </c>
      <c r="U22" s="1">
        <v>0</v>
      </c>
      <c r="V22" s="46">
        <v>0</v>
      </c>
      <c r="W22" s="398">
        <v>0</v>
      </c>
      <c r="X22" s="398">
        <v>0</v>
      </c>
      <c r="Y22" s="395">
        <v>0</v>
      </c>
      <c r="Z22" s="367">
        <v>0</v>
      </c>
      <c r="AA22" s="398">
        <v>0</v>
      </c>
      <c r="AB22" s="398">
        <v>0</v>
      </c>
      <c r="AC22" s="1">
        <v>0</v>
      </c>
      <c r="AD22" s="431">
        <f>SUM(AD17:AD21)</f>
        <v>245</v>
      </c>
      <c r="AE22" s="429">
        <f>SUM(AE17:AE21)</f>
        <v>2</v>
      </c>
      <c r="AF22" s="398">
        <v>0</v>
      </c>
      <c r="AG22" s="170">
        <v>83.73</v>
      </c>
      <c r="AH22" s="367">
        <v>0</v>
      </c>
      <c r="AI22" s="555">
        <v>0</v>
      </c>
      <c r="AJ22" s="555">
        <v>0</v>
      </c>
      <c r="AK22" s="1">
        <v>0</v>
      </c>
      <c r="AL22" s="367">
        <v>0</v>
      </c>
      <c r="AM22" s="555">
        <v>0</v>
      </c>
      <c r="AN22" s="555">
        <v>0</v>
      </c>
      <c r="AO22" s="1">
        <v>0</v>
      </c>
      <c r="AP22" s="71"/>
      <c r="AQ22" s="71"/>
      <c r="AR22" s="71"/>
      <c r="AS22" s="304"/>
      <c r="AT22" s="71"/>
      <c r="AU22" s="71"/>
      <c r="AV22" s="71"/>
      <c r="AW22" s="304"/>
      <c r="AX22" s="71"/>
      <c r="AY22" s="71"/>
      <c r="AZ22" s="71"/>
      <c r="BA22" s="304"/>
      <c r="BB22" s="71"/>
      <c r="BC22" s="71"/>
      <c r="BD22" s="71"/>
      <c r="BE22" s="304"/>
      <c r="BF22" s="435">
        <f>AG22+AC22+Y22+U22+Q22+M22</f>
        <v>83.73</v>
      </c>
    </row>
    <row r="23" spans="1:58" ht="13.5">
      <c r="A23" s="761"/>
      <c r="B23" s="764"/>
      <c r="C23" s="764"/>
      <c r="D23" s="767"/>
      <c r="E23" s="770"/>
      <c r="F23" s="773"/>
      <c r="G23" s="776"/>
      <c r="H23" s="778" t="s">
        <v>80</v>
      </c>
      <c r="I23" s="68" t="s">
        <v>81</v>
      </c>
      <c r="J23" s="320">
        <v>0</v>
      </c>
      <c r="K23" s="31">
        <v>0</v>
      </c>
      <c r="L23" s="31">
        <v>0</v>
      </c>
      <c r="M23" s="326">
        <v>0</v>
      </c>
      <c r="N23" s="320">
        <v>0</v>
      </c>
      <c r="O23" s="31">
        <v>0</v>
      </c>
      <c r="P23" s="31">
        <v>0</v>
      </c>
      <c r="Q23" s="321">
        <v>0</v>
      </c>
      <c r="R23" s="320">
        <v>0</v>
      </c>
      <c r="S23" s="31">
        <v>0</v>
      </c>
      <c r="T23" s="31">
        <v>0</v>
      </c>
      <c r="U23" s="321">
        <v>0</v>
      </c>
      <c r="V23" s="317">
        <v>0</v>
      </c>
      <c r="W23" s="31">
        <v>0</v>
      </c>
      <c r="X23" s="31">
        <v>0</v>
      </c>
      <c r="Y23" s="326">
        <v>0</v>
      </c>
      <c r="Z23" s="320">
        <v>0</v>
      </c>
      <c r="AA23" s="31">
        <v>0</v>
      </c>
      <c r="AB23" s="31">
        <v>0</v>
      </c>
      <c r="AC23" s="321">
        <v>0</v>
      </c>
      <c r="AD23" s="320">
        <v>235</v>
      </c>
      <c r="AE23" s="31">
        <v>2</v>
      </c>
      <c r="AF23" s="31">
        <v>0</v>
      </c>
      <c r="AG23" s="175">
        <v>237</v>
      </c>
      <c r="AH23" s="320">
        <v>0</v>
      </c>
      <c r="AI23" s="31">
        <v>0</v>
      </c>
      <c r="AJ23" s="31">
        <v>0</v>
      </c>
      <c r="AK23" s="321">
        <v>0</v>
      </c>
      <c r="AL23" s="320">
        <v>0</v>
      </c>
      <c r="AM23" s="31">
        <v>0</v>
      </c>
      <c r="AN23" s="31">
        <v>0</v>
      </c>
      <c r="AO23" s="321">
        <v>0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2">
        <f t="shared" si="0"/>
        <v>0</v>
      </c>
    </row>
    <row r="24" spans="1:58" ht="13.5">
      <c r="A24" s="761"/>
      <c r="B24" s="764"/>
      <c r="C24" s="764"/>
      <c r="D24" s="767"/>
      <c r="E24" s="770"/>
      <c r="F24" s="773"/>
      <c r="G24" s="776"/>
      <c r="H24" s="778"/>
      <c r="I24" s="68" t="s">
        <v>82</v>
      </c>
      <c r="J24" s="320">
        <v>0</v>
      </c>
      <c r="K24" s="31">
        <v>0</v>
      </c>
      <c r="L24" s="31">
        <v>0</v>
      </c>
      <c r="M24" s="326">
        <v>0</v>
      </c>
      <c r="N24" s="320">
        <v>0</v>
      </c>
      <c r="O24" s="31">
        <v>0</v>
      </c>
      <c r="P24" s="31">
        <v>0</v>
      </c>
      <c r="Q24" s="321">
        <v>0</v>
      </c>
      <c r="R24" s="320">
        <v>0</v>
      </c>
      <c r="S24" s="31">
        <v>0</v>
      </c>
      <c r="T24" s="31">
        <v>0</v>
      </c>
      <c r="U24" s="321">
        <v>0</v>
      </c>
      <c r="V24" s="317">
        <v>0</v>
      </c>
      <c r="W24" s="31">
        <v>0</v>
      </c>
      <c r="X24" s="31">
        <v>0</v>
      </c>
      <c r="Y24" s="326">
        <v>0</v>
      </c>
      <c r="Z24" s="320">
        <v>0</v>
      </c>
      <c r="AA24" s="31">
        <v>0</v>
      </c>
      <c r="AB24" s="31">
        <v>0</v>
      </c>
      <c r="AC24" s="321">
        <v>0</v>
      </c>
      <c r="AD24" s="320">
        <v>10</v>
      </c>
      <c r="AE24" s="31">
        <v>0</v>
      </c>
      <c r="AF24" s="31">
        <v>0</v>
      </c>
      <c r="AG24" s="175">
        <v>10</v>
      </c>
      <c r="AH24" s="320">
        <v>0</v>
      </c>
      <c r="AI24" s="31">
        <v>0</v>
      </c>
      <c r="AJ24" s="31">
        <v>0</v>
      </c>
      <c r="AK24" s="321">
        <v>0</v>
      </c>
      <c r="AL24" s="320">
        <v>0</v>
      </c>
      <c r="AM24" s="31">
        <v>0</v>
      </c>
      <c r="AN24" s="31">
        <v>0</v>
      </c>
      <c r="AO24" s="321">
        <v>0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2">
        <f t="shared" si="0"/>
        <v>0</v>
      </c>
    </row>
    <row r="25" spans="1:58" ht="13.5">
      <c r="A25" s="761"/>
      <c r="B25" s="764"/>
      <c r="C25" s="764"/>
      <c r="D25" s="767"/>
      <c r="E25" s="770"/>
      <c r="F25" s="773"/>
      <c r="G25" s="776"/>
      <c r="H25" s="747" t="s">
        <v>83</v>
      </c>
      <c r="I25" s="68" t="s">
        <v>84</v>
      </c>
      <c r="J25" s="320">
        <v>0</v>
      </c>
      <c r="K25" s="31">
        <v>0</v>
      </c>
      <c r="L25" s="31">
        <v>0</v>
      </c>
      <c r="M25" s="326">
        <v>0</v>
      </c>
      <c r="N25" s="320">
        <v>0</v>
      </c>
      <c r="O25" s="31">
        <v>0</v>
      </c>
      <c r="P25" s="31">
        <v>0</v>
      </c>
      <c r="Q25" s="321">
        <v>0</v>
      </c>
      <c r="R25" s="320">
        <v>0</v>
      </c>
      <c r="S25" s="31">
        <v>0</v>
      </c>
      <c r="T25" s="31">
        <v>0</v>
      </c>
      <c r="U25" s="321">
        <v>0</v>
      </c>
      <c r="V25" s="317">
        <v>0</v>
      </c>
      <c r="W25" s="31">
        <v>0</v>
      </c>
      <c r="X25" s="31">
        <v>0</v>
      </c>
      <c r="Y25" s="326">
        <v>0</v>
      </c>
      <c r="Z25" s="320">
        <v>0</v>
      </c>
      <c r="AA25" s="31">
        <v>0</v>
      </c>
      <c r="AB25" s="31">
        <v>0</v>
      </c>
      <c r="AC25" s="321">
        <v>0</v>
      </c>
      <c r="AD25" s="320">
        <v>0</v>
      </c>
      <c r="AE25" s="31">
        <v>0</v>
      </c>
      <c r="AF25" s="31">
        <v>0</v>
      </c>
      <c r="AG25" s="175">
        <v>0</v>
      </c>
      <c r="AH25" s="320">
        <v>0</v>
      </c>
      <c r="AI25" s="31">
        <v>0</v>
      </c>
      <c r="AJ25" s="31">
        <v>0</v>
      </c>
      <c r="AK25" s="321">
        <v>0</v>
      </c>
      <c r="AL25" s="320">
        <v>0</v>
      </c>
      <c r="AM25" s="31">
        <v>0</v>
      </c>
      <c r="AN25" s="31">
        <v>0</v>
      </c>
      <c r="AO25" s="321"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2">
        <f t="shared" si="0"/>
        <v>0</v>
      </c>
    </row>
    <row r="26" spans="1:58" ht="14.25" thickBot="1">
      <c r="A26" s="761"/>
      <c r="B26" s="764"/>
      <c r="C26" s="764"/>
      <c r="D26" s="767"/>
      <c r="E26" s="771"/>
      <c r="F26" s="774"/>
      <c r="G26" s="777"/>
      <c r="H26" s="748"/>
      <c r="I26" s="73" t="s">
        <v>85</v>
      </c>
      <c r="J26" s="322">
        <v>0</v>
      </c>
      <c r="K26" s="323">
        <v>0</v>
      </c>
      <c r="L26" s="323">
        <v>0</v>
      </c>
      <c r="M26" s="327">
        <v>0</v>
      </c>
      <c r="N26" s="322">
        <v>0</v>
      </c>
      <c r="O26" s="323">
        <v>0</v>
      </c>
      <c r="P26" s="323">
        <v>0</v>
      </c>
      <c r="Q26" s="324">
        <v>0</v>
      </c>
      <c r="R26" s="322">
        <v>0</v>
      </c>
      <c r="S26" s="323">
        <v>0</v>
      </c>
      <c r="T26" s="323">
        <v>0</v>
      </c>
      <c r="U26" s="324">
        <v>0</v>
      </c>
      <c r="V26" s="365">
        <v>0</v>
      </c>
      <c r="W26" s="323">
        <v>0</v>
      </c>
      <c r="X26" s="323">
        <v>0</v>
      </c>
      <c r="Y26" s="327">
        <v>0</v>
      </c>
      <c r="Z26" s="322">
        <v>0</v>
      </c>
      <c r="AA26" s="323">
        <v>0</v>
      </c>
      <c r="AB26" s="323">
        <v>0</v>
      </c>
      <c r="AC26" s="324">
        <v>0</v>
      </c>
      <c r="AD26" s="322">
        <v>5</v>
      </c>
      <c r="AE26" s="323">
        <v>0</v>
      </c>
      <c r="AF26" s="323">
        <v>0</v>
      </c>
      <c r="AG26" s="176">
        <v>5</v>
      </c>
      <c r="AH26" s="322">
        <v>0</v>
      </c>
      <c r="AI26" s="323">
        <v>0</v>
      </c>
      <c r="AJ26" s="323">
        <v>0</v>
      </c>
      <c r="AK26" s="324">
        <v>0</v>
      </c>
      <c r="AL26" s="322">
        <v>0</v>
      </c>
      <c r="AM26" s="323">
        <v>0</v>
      </c>
      <c r="AN26" s="323">
        <v>0</v>
      </c>
      <c r="AO26" s="324">
        <v>0</v>
      </c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6">
        <f t="shared" si="0"/>
        <v>0</v>
      </c>
    </row>
    <row r="27" spans="1:58" ht="13.5">
      <c r="A27" s="761"/>
      <c r="B27" s="764"/>
      <c r="C27" s="764"/>
      <c r="D27" s="767"/>
      <c r="E27" s="769" t="s">
        <v>166</v>
      </c>
      <c r="F27" s="772">
        <v>0.6</v>
      </c>
      <c r="G27" s="775" t="s">
        <v>167</v>
      </c>
      <c r="H27" s="746" t="s">
        <v>74</v>
      </c>
      <c r="I27" s="77" t="s">
        <v>75</v>
      </c>
      <c r="J27" s="318">
        <v>0</v>
      </c>
      <c r="K27" s="319">
        <v>0</v>
      </c>
      <c r="L27" s="319">
        <v>0</v>
      </c>
      <c r="M27" s="325">
        <v>0</v>
      </c>
      <c r="N27" s="318">
        <v>0</v>
      </c>
      <c r="O27" s="319">
        <v>0</v>
      </c>
      <c r="P27" s="319">
        <v>0</v>
      </c>
      <c r="Q27" s="366">
        <v>0</v>
      </c>
      <c r="R27" s="318">
        <v>0</v>
      </c>
      <c r="S27" s="319">
        <v>0</v>
      </c>
      <c r="T27" s="319">
        <v>0</v>
      </c>
      <c r="U27" s="366">
        <v>0</v>
      </c>
      <c r="V27" s="318">
        <v>0</v>
      </c>
      <c r="W27" s="319">
        <v>0</v>
      </c>
      <c r="X27" s="319">
        <v>0</v>
      </c>
      <c r="Y27" s="366">
        <v>0</v>
      </c>
      <c r="Z27" s="318">
        <v>0</v>
      </c>
      <c r="AA27" s="319">
        <v>0</v>
      </c>
      <c r="AB27" s="319">
        <v>0</v>
      </c>
      <c r="AC27" s="366">
        <v>0</v>
      </c>
      <c r="AD27" s="318">
        <v>0</v>
      </c>
      <c r="AE27" s="319">
        <v>0</v>
      </c>
      <c r="AF27" s="319">
        <v>0</v>
      </c>
      <c r="AG27" s="206">
        <v>0</v>
      </c>
      <c r="AH27" s="318">
        <v>0</v>
      </c>
      <c r="AI27" s="319">
        <v>0</v>
      </c>
      <c r="AJ27" s="319">
        <v>0</v>
      </c>
      <c r="AK27" s="366">
        <v>0</v>
      </c>
      <c r="AL27" s="318">
        <v>0</v>
      </c>
      <c r="AM27" s="319">
        <v>0</v>
      </c>
      <c r="AN27" s="319">
        <v>0</v>
      </c>
      <c r="AO27" s="366">
        <v>0</v>
      </c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67">
        <f t="shared" si="0"/>
        <v>0</v>
      </c>
    </row>
    <row r="28" spans="1:58" ht="13.5">
      <c r="A28" s="761"/>
      <c r="B28" s="764"/>
      <c r="C28" s="764"/>
      <c r="D28" s="767"/>
      <c r="E28" s="770"/>
      <c r="F28" s="773"/>
      <c r="G28" s="776"/>
      <c r="H28" s="747"/>
      <c r="I28" s="68" t="s">
        <v>76</v>
      </c>
      <c r="J28" s="320">
        <v>0</v>
      </c>
      <c r="K28" s="31">
        <v>0</v>
      </c>
      <c r="L28" s="31">
        <v>0</v>
      </c>
      <c r="M28" s="326">
        <v>0</v>
      </c>
      <c r="N28" s="320">
        <v>0</v>
      </c>
      <c r="O28" s="31">
        <v>0</v>
      </c>
      <c r="P28" s="31">
        <v>0</v>
      </c>
      <c r="Q28" s="321">
        <v>0</v>
      </c>
      <c r="R28" s="320">
        <v>0</v>
      </c>
      <c r="S28" s="31">
        <v>0</v>
      </c>
      <c r="T28" s="31">
        <v>0</v>
      </c>
      <c r="U28" s="321">
        <v>0</v>
      </c>
      <c r="V28" s="320">
        <v>0</v>
      </c>
      <c r="W28" s="31">
        <v>0</v>
      </c>
      <c r="X28" s="31">
        <v>0</v>
      </c>
      <c r="Y28" s="321">
        <v>0</v>
      </c>
      <c r="Z28" s="320">
        <v>0</v>
      </c>
      <c r="AA28" s="31">
        <v>0</v>
      </c>
      <c r="AB28" s="31">
        <v>0</v>
      </c>
      <c r="AC28" s="321">
        <v>0</v>
      </c>
      <c r="AD28" s="320">
        <v>0</v>
      </c>
      <c r="AE28" s="31">
        <v>0</v>
      </c>
      <c r="AF28" s="31">
        <v>0</v>
      </c>
      <c r="AG28" s="175">
        <v>0</v>
      </c>
      <c r="AH28" s="320">
        <v>0</v>
      </c>
      <c r="AI28" s="31">
        <v>0</v>
      </c>
      <c r="AJ28" s="31">
        <v>0</v>
      </c>
      <c r="AK28" s="321">
        <v>0</v>
      </c>
      <c r="AL28" s="320">
        <v>0</v>
      </c>
      <c r="AM28" s="31">
        <v>0</v>
      </c>
      <c r="AN28" s="31">
        <v>0</v>
      </c>
      <c r="AO28" s="321">
        <v>0</v>
      </c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72">
        <f t="shared" si="0"/>
        <v>0</v>
      </c>
    </row>
    <row r="29" spans="1:58" ht="13.5">
      <c r="A29" s="761"/>
      <c r="B29" s="764"/>
      <c r="C29" s="764"/>
      <c r="D29" s="767"/>
      <c r="E29" s="770"/>
      <c r="F29" s="773"/>
      <c r="G29" s="776"/>
      <c r="H29" s="747"/>
      <c r="I29" s="68" t="s">
        <v>77</v>
      </c>
      <c r="J29" s="320">
        <v>0</v>
      </c>
      <c r="K29" s="31">
        <v>0</v>
      </c>
      <c r="L29" s="31">
        <v>0</v>
      </c>
      <c r="M29" s="326">
        <v>0</v>
      </c>
      <c r="N29" s="320">
        <v>0</v>
      </c>
      <c r="O29" s="31">
        <v>0</v>
      </c>
      <c r="P29" s="31">
        <v>0</v>
      </c>
      <c r="Q29" s="321">
        <v>0</v>
      </c>
      <c r="R29" s="320">
        <v>0</v>
      </c>
      <c r="S29" s="31">
        <v>0</v>
      </c>
      <c r="T29" s="31">
        <v>0</v>
      </c>
      <c r="U29" s="321">
        <v>0</v>
      </c>
      <c r="V29" s="320">
        <v>0</v>
      </c>
      <c r="W29" s="31">
        <v>0</v>
      </c>
      <c r="X29" s="31">
        <v>0</v>
      </c>
      <c r="Y29" s="321">
        <v>0</v>
      </c>
      <c r="Z29" s="320">
        <v>0</v>
      </c>
      <c r="AA29" s="31">
        <v>0</v>
      </c>
      <c r="AB29" s="31">
        <v>0</v>
      </c>
      <c r="AC29" s="321">
        <v>0</v>
      </c>
      <c r="AD29" s="320">
        <v>8</v>
      </c>
      <c r="AE29" s="31">
        <v>0</v>
      </c>
      <c r="AF29" s="31">
        <v>0</v>
      </c>
      <c r="AG29" s="175">
        <v>8</v>
      </c>
      <c r="AH29" s="320">
        <v>0</v>
      </c>
      <c r="AI29" s="31">
        <v>0</v>
      </c>
      <c r="AJ29" s="31">
        <v>0</v>
      </c>
      <c r="AK29" s="321">
        <v>0</v>
      </c>
      <c r="AL29" s="320">
        <v>0</v>
      </c>
      <c r="AM29" s="31">
        <v>0</v>
      </c>
      <c r="AN29" s="31">
        <v>0</v>
      </c>
      <c r="AO29" s="321">
        <v>0</v>
      </c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72">
        <f t="shared" si="0"/>
        <v>0</v>
      </c>
    </row>
    <row r="30" spans="1:58" ht="13.5">
      <c r="A30" s="761"/>
      <c r="B30" s="764"/>
      <c r="C30" s="764"/>
      <c r="D30" s="767"/>
      <c r="E30" s="770"/>
      <c r="F30" s="773"/>
      <c r="G30" s="776"/>
      <c r="H30" s="747"/>
      <c r="I30" s="68" t="s">
        <v>78</v>
      </c>
      <c r="J30" s="320">
        <v>0</v>
      </c>
      <c r="K30" s="31">
        <v>0</v>
      </c>
      <c r="L30" s="31">
        <v>0</v>
      </c>
      <c r="M30" s="326">
        <v>0</v>
      </c>
      <c r="N30" s="320">
        <v>0</v>
      </c>
      <c r="O30" s="31">
        <v>0</v>
      </c>
      <c r="P30" s="31">
        <v>0</v>
      </c>
      <c r="Q30" s="321">
        <v>0</v>
      </c>
      <c r="R30" s="320">
        <v>0</v>
      </c>
      <c r="S30" s="31">
        <v>0</v>
      </c>
      <c r="T30" s="31">
        <v>0</v>
      </c>
      <c r="U30" s="321">
        <v>0</v>
      </c>
      <c r="V30" s="320">
        <v>0</v>
      </c>
      <c r="W30" s="31">
        <v>0</v>
      </c>
      <c r="X30" s="31">
        <v>0</v>
      </c>
      <c r="Y30" s="321">
        <v>0</v>
      </c>
      <c r="Z30" s="320">
        <v>0</v>
      </c>
      <c r="AA30" s="31">
        <v>0</v>
      </c>
      <c r="AB30" s="31">
        <v>0</v>
      </c>
      <c r="AC30" s="321">
        <v>0</v>
      </c>
      <c r="AD30" s="320">
        <v>79</v>
      </c>
      <c r="AE30" s="31">
        <v>2</v>
      </c>
      <c r="AF30" s="31">
        <v>0</v>
      </c>
      <c r="AG30" s="175">
        <v>81</v>
      </c>
      <c r="AH30" s="320">
        <v>0</v>
      </c>
      <c r="AI30" s="31">
        <v>0</v>
      </c>
      <c r="AJ30" s="31">
        <v>0</v>
      </c>
      <c r="AK30" s="321">
        <v>0</v>
      </c>
      <c r="AL30" s="320">
        <v>0</v>
      </c>
      <c r="AM30" s="31">
        <v>0</v>
      </c>
      <c r="AN30" s="31">
        <v>0</v>
      </c>
      <c r="AO30" s="321">
        <v>0</v>
      </c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72">
        <f t="shared" si="0"/>
        <v>0</v>
      </c>
    </row>
    <row r="31" spans="1:58" ht="13.5">
      <c r="A31" s="761"/>
      <c r="B31" s="764"/>
      <c r="C31" s="764"/>
      <c r="D31" s="767"/>
      <c r="E31" s="770"/>
      <c r="F31" s="773"/>
      <c r="G31" s="776"/>
      <c r="H31" s="747"/>
      <c r="I31" s="68" t="s">
        <v>79</v>
      </c>
      <c r="J31" s="320">
        <v>0</v>
      </c>
      <c r="K31" s="31">
        <v>0</v>
      </c>
      <c r="L31" s="31">
        <v>0</v>
      </c>
      <c r="M31" s="326">
        <v>0</v>
      </c>
      <c r="N31" s="320">
        <v>0</v>
      </c>
      <c r="O31" s="31">
        <v>0</v>
      </c>
      <c r="P31" s="31">
        <v>0</v>
      </c>
      <c r="Q31" s="321">
        <v>0</v>
      </c>
      <c r="R31" s="320">
        <v>0</v>
      </c>
      <c r="S31" s="31">
        <v>0</v>
      </c>
      <c r="T31" s="31">
        <v>0</v>
      </c>
      <c r="U31" s="321">
        <v>0</v>
      </c>
      <c r="V31" s="320">
        <v>0</v>
      </c>
      <c r="W31" s="31">
        <v>0</v>
      </c>
      <c r="X31" s="31">
        <v>0</v>
      </c>
      <c r="Y31" s="321">
        <v>0</v>
      </c>
      <c r="Z31" s="320">
        <v>0</v>
      </c>
      <c r="AA31" s="31">
        <v>0</v>
      </c>
      <c r="AB31" s="31">
        <v>0</v>
      </c>
      <c r="AC31" s="321">
        <v>0</v>
      </c>
      <c r="AD31" s="320">
        <v>16</v>
      </c>
      <c r="AE31" s="31">
        <v>0</v>
      </c>
      <c r="AF31" s="31">
        <v>0</v>
      </c>
      <c r="AG31" s="175">
        <v>16</v>
      </c>
      <c r="AH31" s="320">
        <v>0</v>
      </c>
      <c r="AI31" s="31">
        <v>0</v>
      </c>
      <c r="AJ31" s="31">
        <v>0</v>
      </c>
      <c r="AK31" s="321">
        <v>0</v>
      </c>
      <c r="AL31" s="320">
        <v>0</v>
      </c>
      <c r="AM31" s="31">
        <v>0</v>
      </c>
      <c r="AN31" s="31">
        <v>0</v>
      </c>
      <c r="AO31" s="321">
        <v>0</v>
      </c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72">
        <f t="shared" si="0"/>
        <v>0</v>
      </c>
    </row>
    <row r="32" spans="1:58" ht="54">
      <c r="A32" s="761"/>
      <c r="B32" s="764"/>
      <c r="C32" s="764"/>
      <c r="D32" s="767"/>
      <c r="E32" s="770"/>
      <c r="F32" s="773"/>
      <c r="G32" s="776"/>
      <c r="H32" s="747"/>
      <c r="I32" s="106" t="s">
        <v>269</v>
      </c>
      <c r="J32" s="314">
        <v>0</v>
      </c>
      <c r="K32" s="314">
        <v>0</v>
      </c>
      <c r="L32" s="314">
        <v>0</v>
      </c>
      <c r="M32" s="302">
        <v>0</v>
      </c>
      <c r="N32" s="367">
        <v>0</v>
      </c>
      <c r="O32" s="314">
        <v>0</v>
      </c>
      <c r="P32" s="314">
        <v>0</v>
      </c>
      <c r="Q32" s="1">
        <v>0</v>
      </c>
      <c r="R32" s="367">
        <v>0</v>
      </c>
      <c r="S32" s="398">
        <v>0</v>
      </c>
      <c r="T32" s="398">
        <v>0</v>
      </c>
      <c r="U32" s="1">
        <v>0</v>
      </c>
      <c r="V32" s="367">
        <v>0</v>
      </c>
      <c r="W32" s="398">
        <v>0</v>
      </c>
      <c r="X32" s="398">
        <v>0</v>
      </c>
      <c r="Y32" s="1">
        <v>0</v>
      </c>
      <c r="Z32" s="367">
        <v>0</v>
      </c>
      <c r="AA32" s="398">
        <v>0</v>
      </c>
      <c r="AB32" s="398">
        <v>0</v>
      </c>
      <c r="AC32" s="1">
        <v>0</v>
      </c>
      <c r="AD32" s="431">
        <f>SUM(AD29:AD31)</f>
        <v>103</v>
      </c>
      <c r="AE32" s="398">
        <v>2</v>
      </c>
      <c r="AF32" s="398">
        <v>0</v>
      </c>
      <c r="AG32" s="222">
        <v>35.59</v>
      </c>
      <c r="AH32" s="367">
        <v>0</v>
      </c>
      <c r="AI32" s="555">
        <v>0</v>
      </c>
      <c r="AJ32" s="555">
        <v>0</v>
      </c>
      <c r="AK32" s="1">
        <v>0</v>
      </c>
      <c r="AL32" s="367">
        <v>0</v>
      </c>
      <c r="AM32" s="555">
        <v>0</v>
      </c>
      <c r="AN32" s="555">
        <v>0</v>
      </c>
      <c r="AO32" s="1">
        <v>0</v>
      </c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432">
        <f>AG32+AC32+Y32+U32+Q32+M32</f>
        <v>35.59</v>
      </c>
    </row>
    <row r="33" spans="1:58" ht="13.5">
      <c r="A33" s="761"/>
      <c r="B33" s="764"/>
      <c r="C33" s="764"/>
      <c r="D33" s="767"/>
      <c r="E33" s="770"/>
      <c r="F33" s="773"/>
      <c r="G33" s="776"/>
      <c r="H33" s="778" t="s">
        <v>80</v>
      </c>
      <c r="I33" s="68" t="s">
        <v>81</v>
      </c>
      <c r="J33" s="320">
        <v>0</v>
      </c>
      <c r="K33" s="31">
        <v>0</v>
      </c>
      <c r="L33" s="31">
        <v>0</v>
      </c>
      <c r="M33" s="326">
        <v>0</v>
      </c>
      <c r="N33" s="320">
        <v>0</v>
      </c>
      <c r="O33" s="31">
        <v>0</v>
      </c>
      <c r="P33" s="31">
        <v>0</v>
      </c>
      <c r="Q33" s="321">
        <v>0</v>
      </c>
      <c r="R33" s="320">
        <v>0</v>
      </c>
      <c r="S33" s="31">
        <v>0</v>
      </c>
      <c r="T33" s="31">
        <v>0</v>
      </c>
      <c r="U33" s="321">
        <v>0</v>
      </c>
      <c r="V33" s="320">
        <v>0</v>
      </c>
      <c r="W33" s="31">
        <v>0</v>
      </c>
      <c r="X33" s="31">
        <v>0</v>
      </c>
      <c r="Y33" s="321">
        <v>0</v>
      </c>
      <c r="Z33" s="320">
        <v>0</v>
      </c>
      <c r="AA33" s="31">
        <v>0</v>
      </c>
      <c r="AB33" s="31">
        <v>0</v>
      </c>
      <c r="AC33" s="321">
        <v>0</v>
      </c>
      <c r="AD33" s="320">
        <v>98</v>
      </c>
      <c r="AE33" s="31">
        <v>2</v>
      </c>
      <c r="AF33" s="31">
        <v>0</v>
      </c>
      <c r="AG33" s="175">
        <v>100</v>
      </c>
      <c r="AH33" s="320">
        <v>0</v>
      </c>
      <c r="AI33" s="31">
        <v>0</v>
      </c>
      <c r="AJ33" s="31">
        <v>0</v>
      </c>
      <c r="AK33" s="321">
        <v>0</v>
      </c>
      <c r="AL33" s="320">
        <v>0</v>
      </c>
      <c r="AM33" s="31">
        <v>0</v>
      </c>
      <c r="AN33" s="31">
        <v>0</v>
      </c>
      <c r="AO33" s="321">
        <v>0</v>
      </c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72">
        <f t="shared" si="0"/>
        <v>0</v>
      </c>
    </row>
    <row r="34" spans="1:58" ht="13.5">
      <c r="A34" s="761"/>
      <c r="B34" s="764"/>
      <c r="C34" s="764"/>
      <c r="D34" s="767"/>
      <c r="E34" s="770"/>
      <c r="F34" s="773"/>
      <c r="G34" s="776"/>
      <c r="H34" s="778"/>
      <c r="I34" s="68" t="s">
        <v>82</v>
      </c>
      <c r="J34" s="320">
        <v>0</v>
      </c>
      <c r="K34" s="31">
        <v>0</v>
      </c>
      <c r="L34" s="31">
        <v>0</v>
      </c>
      <c r="M34" s="326">
        <v>0</v>
      </c>
      <c r="N34" s="320">
        <v>0</v>
      </c>
      <c r="O34" s="31">
        <v>0</v>
      </c>
      <c r="P34" s="31">
        <v>0</v>
      </c>
      <c r="Q34" s="321">
        <v>0</v>
      </c>
      <c r="R34" s="320">
        <v>0</v>
      </c>
      <c r="S34" s="31">
        <v>0</v>
      </c>
      <c r="T34" s="31">
        <v>0</v>
      </c>
      <c r="U34" s="321">
        <v>0</v>
      </c>
      <c r="V34" s="320">
        <v>0</v>
      </c>
      <c r="W34" s="31">
        <v>0</v>
      </c>
      <c r="X34" s="31">
        <v>0</v>
      </c>
      <c r="Y34" s="321">
        <v>0</v>
      </c>
      <c r="Z34" s="320">
        <v>0</v>
      </c>
      <c r="AA34" s="31">
        <v>0</v>
      </c>
      <c r="AB34" s="31">
        <v>0</v>
      </c>
      <c r="AC34" s="321">
        <v>0</v>
      </c>
      <c r="AD34" s="320">
        <v>5</v>
      </c>
      <c r="AE34" s="31">
        <v>0</v>
      </c>
      <c r="AF34" s="31">
        <v>0</v>
      </c>
      <c r="AG34" s="175">
        <v>5</v>
      </c>
      <c r="AH34" s="320">
        <v>0</v>
      </c>
      <c r="AI34" s="31">
        <v>0</v>
      </c>
      <c r="AJ34" s="31">
        <v>0</v>
      </c>
      <c r="AK34" s="321">
        <v>0</v>
      </c>
      <c r="AL34" s="320">
        <v>0</v>
      </c>
      <c r="AM34" s="31">
        <v>0</v>
      </c>
      <c r="AN34" s="31">
        <v>0</v>
      </c>
      <c r="AO34" s="321">
        <v>0</v>
      </c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72">
        <f t="shared" si="0"/>
        <v>0</v>
      </c>
    </row>
    <row r="35" spans="1:58" ht="13.5">
      <c r="A35" s="761"/>
      <c r="B35" s="764"/>
      <c r="C35" s="764"/>
      <c r="D35" s="767"/>
      <c r="E35" s="770"/>
      <c r="F35" s="773"/>
      <c r="G35" s="776"/>
      <c r="H35" s="747" t="s">
        <v>83</v>
      </c>
      <c r="I35" s="68" t="s">
        <v>84</v>
      </c>
      <c r="J35" s="320">
        <v>0</v>
      </c>
      <c r="K35" s="31">
        <v>0</v>
      </c>
      <c r="L35" s="31">
        <v>0</v>
      </c>
      <c r="M35" s="326">
        <v>0</v>
      </c>
      <c r="N35" s="320">
        <v>0</v>
      </c>
      <c r="O35" s="31">
        <v>0</v>
      </c>
      <c r="P35" s="31">
        <v>0</v>
      </c>
      <c r="Q35" s="321">
        <v>0</v>
      </c>
      <c r="R35" s="320">
        <v>0</v>
      </c>
      <c r="S35" s="31">
        <v>0</v>
      </c>
      <c r="T35" s="31">
        <v>0</v>
      </c>
      <c r="U35" s="321">
        <v>0</v>
      </c>
      <c r="V35" s="320">
        <v>0</v>
      </c>
      <c r="W35" s="31">
        <v>0</v>
      </c>
      <c r="X35" s="31">
        <v>0</v>
      </c>
      <c r="Y35" s="321">
        <v>0</v>
      </c>
      <c r="Z35" s="320">
        <v>0</v>
      </c>
      <c r="AA35" s="31">
        <v>0</v>
      </c>
      <c r="AB35" s="31">
        <v>0</v>
      </c>
      <c r="AC35" s="321">
        <v>0</v>
      </c>
      <c r="AD35" s="320">
        <v>0</v>
      </c>
      <c r="AE35" s="31">
        <v>0</v>
      </c>
      <c r="AF35" s="31">
        <v>0</v>
      </c>
      <c r="AG35" s="175">
        <v>0</v>
      </c>
      <c r="AH35" s="320">
        <v>0</v>
      </c>
      <c r="AI35" s="31">
        <v>0</v>
      </c>
      <c r="AJ35" s="31">
        <v>0</v>
      </c>
      <c r="AK35" s="321">
        <v>0</v>
      </c>
      <c r="AL35" s="320">
        <v>0</v>
      </c>
      <c r="AM35" s="31">
        <v>0</v>
      </c>
      <c r="AN35" s="31">
        <v>0</v>
      </c>
      <c r="AO35" s="321">
        <v>0</v>
      </c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72">
        <f t="shared" si="0"/>
        <v>0</v>
      </c>
    </row>
    <row r="36" spans="1:58" ht="14.25" thickBot="1">
      <c r="A36" s="761"/>
      <c r="B36" s="764"/>
      <c r="C36" s="764"/>
      <c r="D36" s="767"/>
      <c r="E36" s="771"/>
      <c r="F36" s="774"/>
      <c r="G36" s="777"/>
      <c r="H36" s="748"/>
      <c r="I36" s="73" t="s">
        <v>85</v>
      </c>
      <c r="J36" s="322">
        <v>0</v>
      </c>
      <c r="K36" s="323">
        <v>0</v>
      </c>
      <c r="L36" s="323">
        <v>0</v>
      </c>
      <c r="M36" s="327">
        <v>0</v>
      </c>
      <c r="N36" s="322">
        <v>0</v>
      </c>
      <c r="O36" s="323">
        <v>0</v>
      </c>
      <c r="P36" s="323">
        <v>0</v>
      </c>
      <c r="Q36" s="324">
        <v>0</v>
      </c>
      <c r="R36" s="322">
        <v>0</v>
      </c>
      <c r="S36" s="323">
        <v>0</v>
      </c>
      <c r="T36" s="323">
        <v>0</v>
      </c>
      <c r="U36" s="324">
        <v>0</v>
      </c>
      <c r="V36" s="322">
        <v>0</v>
      </c>
      <c r="W36" s="323">
        <v>0</v>
      </c>
      <c r="X36" s="323">
        <v>0</v>
      </c>
      <c r="Y36" s="324">
        <v>0</v>
      </c>
      <c r="Z36" s="322">
        <v>0</v>
      </c>
      <c r="AA36" s="323">
        <v>0</v>
      </c>
      <c r="AB36" s="323">
        <v>0</v>
      </c>
      <c r="AC36" s="324">
        <v>0</v>
      </c>
      <c r="AD36" s="322">
        <v>2</v>
      </c>
      <c r="AE36" s="323">
        <v>0</v>
      </c>
      <c r="AF36" s="323">
        <v>0</v>
      </c>
      <c r="AG36" s="176">
        <v>2</v>
      </c>
      <c r="AH36" s="322">
        <v>0</v>
      </c>
      <c r="AI36" s="323">
        <v>0</v>
      </c>
      <c r="AJ36" s="323">
        <v>0</v>
      </c>
      <c r="AK36" s="324">
        <v>0</v>
      </c>
      <c r="AL36" s="322">
        <v>0</v>
      </c>
      <c r="AM36" s="323">
        <v>0</v>
      </c>
      <c r="AN36" s="323">
        <v>0</v>
      </c>
      <c r="AO36" s="324">
        <v>0</v>
      </c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76">
        <f t="shared" si="0"/>
        <v>0</v>
      </c>
    </row>
    <row r="37" spans="1:58" ht="13.5">
      <c r="A37" s="761"/>
      <c r="B37" s="764"/>
      <c r="C37" s="764"/>
      <c r="D37" s="767"/>
      <c r="E37" s="769" t="s">
        <v>168</v>
      </c>
      <c r="F37" s="772">
        <v>0.2</v>
      </c>
      <c r="G37" s="775" t="s">
        <v>169</v>
      </c>
      <c r="H37" s="746" t="s">
        <v>74</v>
      </c>
      <c r="I37" s="77" t="s">
        <v>75</v>
      </c>
      <c r="J37" s="318">
        <v>0</v>
      </c>
      <c r="K37" s="319">
        <v>0</v>
      </c>
      <c r="L37" s="319">
        <v>0</v>
      </c>
      <c r="M37" s="366">
        <v>0</v>
      </c>
      <c r="N37" s="318">
        <v>0</v>
      </c>
      <c r="O37" s="319">
        <v>0</v>
      </c>
      <c r="P37" s="319">
        <v>0</v>
      </c>
      <c r="Q37" s="366">
        <v>0</v>
      </c>
      <c r="R37" s="364">
        <v>0</v>
      </c>
      <c r="S37" s="319">
        <v>0</v>
      </c>
      <c r="T37" s="319">
        <v>0</v>
      </c>
      <c r="U37" s="325">
        <v>0</v>
      </c>
      <c r="V37" s="318">
        <v>0</v>
      </c>
      <c r="W37" s="319">
        <v>0</v>
      </c>
      <c r="X37" s="319">
        <v>0</v>
      </c>
      <c r="Y37" s="366">
        <v>0</v>
      </c>
      <c r="Z37" s="364">
        <v>0</v>
      </c>
      <c r="AA37" s="319">
        <v>0</v>
      </c>
      <c r="AB37" s="319">
        <v>0</v>
      </c>
      <c r="AC37" s="325">
        <v>0</v>
      </c>
      <c r="AD37" s="167">
        <v>0</v>
      </c>
      <c r="AE37" s="78">
        <v>0</v>
      </c>
      <c r="AF37" s="78">
        <v>0</v>
      </c>
      <c r="AG37" s="174">
        <v>0</v>
      </c>
      <c r="AH37" s="318">
        <v>0</v>
      </c>
      <c r="AI37" s="319">
        <v>0</v>
      </c>
      <c r="AJ37" s="319">
        <v>0</v>
      </c>
      <c r="AK37" s="366">
        <v>0</v>
      </c>
      <c r="AL37" s="318">
        <v>0</v>
      </c>
      <c r="AM37" s="319">
        <v>0</v>
      </c>
      <c r="AN37" s="319">
        <v>0</v>
      </c>
      <c r="AO37" s="366">
        <v>0</v>
      </c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67">
        <f t="shared" si="0"/>
        <v>0</v>
      </c>
    </row>
    <row r="38" spans="1:58" ht="13.5">
      <c r="A38" s="761"/>
      <c r="B38" s="764"/>
      <c r="C38" s="764"/>
      <c r="D38" s="767"/>
      <c r="E38" s="770"/>
      <c r="F38" s="773"/>
      <c r="G38" s="776"/>
      <c r="H38" s="747"/>
      <c r="I38" s="68" t="s">
        <v>76</v>
      </c>
      <c r="J38" s="320">
        <v>0</v>
      </c>
      <c r="K38" s="31">
        <v>0</v>
      </c>
      <c r="L38" s="31">
        <v>0</v>
      </c>
      <c r="M38" s="321">
        <v>0</v>
      </c>
      <c r="N38" s="320">
        <v>0</v>
      </c>
      <c r="O38" s="31">
        <v>0</v>
      </c>
      <c r="P38" s="31">
        <v>0</v>
      </c>
      <c r="Q38" s="321">
        <v>0</v>
      </c>
      <c r="R38" s="317">
        <v>0</v>
      </c>
      <c r="S38" s="31">
        <v>0</v>
      </c>
      <c r="T38" s="31">
        <v>0</v>
      </c>
      <c r="U38" s="326">
        <v>0</v>
      </c>
      <c r="V38" s="320">
        <v>0</v>
      </c>
      <c r="W38" s="31">
        <v>0</v>
      </c>
      <c r="X38" s="31">
        <v>0</v>
      </c>
      <c r="Y38" s="321">
        <v>0</v>
      </c>
      <c r="Z38" s="317">
        <v>0</v>
      </c>
      <c r="AA38" s="31">
        <v>0</v>
      </c>
      <c r="AB38" s="31">
        <v>0</v>
      </c>
      <c r="AC38" s="326">
        <v>0</v>
      </c>
      <c r="AD38" s="169">
        <v>0</v>
      </c>
      <c r="AE38" s="71">
        <v>0</v>
      </c>
      <c r="AF38" s="71">
        <v>0</v>
      </c>
      <c r="AG38" s="175">
        <v>0</v>
      </c>
      <c r="AH38" s="320">
        <v>0</v>
      </c>
      <c r="AI38" s="31">
        <v>0</v>
      </c>
      <c r="AJ38" s="31">
        <v>0</v>
      </c>
      <c r="AK38" s="321">
        <v>0</v>
      </c>
      <c r="AL38" s="320">
        <v>0</v>
      </c>
      <c r="AM38" s="31">
        <v>0</v>
      </c>
      <c r="AN38" s="31">
        <v>0</v>
      </c>
      <c r="AO38" s="321">
        <v>0</v>
      </c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72">
        <f t="shared" si="0"/>
        <v>0</v>
      </c>
    </row>
    <row r="39" spans="1:58" ht="13.5">
      <c r="A39" s="761"/>
      <c r="B39" s="764"/>
      <c r="C39" s="764"/>
      <c r="D39" s="767"/>
      <c r="E39" s="770"/>
      <c r="F39" s="773"/>
      <c r="G39" s="776"/>
      <c r="H39" s="747"/>
      <c r="I39" s="68" t="s">
        <v>77</v>
      </c>
      <c r="J39" s="320">
        <v>0</v>
      </c>
      <c r="K39" s="31">
        <v>0</v>
      </c>
      <c r="L39" s="31">
        <v>0</v>
      </c>
      <c r="M39" s="321">
        <v>0</v>
      </c>
      <c r="N39" s="320">
        <v>0</v>
      </c>
      <c r="O39" s="31">
        <v>0</v>
      </c>
      <c r="P39" s="31">
        <v>0</v>
      </c>
      <c r="Q39" s="321">
        <v>0</v>
      </c>
      <c r="R39" s="317">
        <v>0</v>
      </c>
      <c r="S39" s="31">
        <v>0</v>
      </c>
      <c r="T39" s="31">
        <v>0</v>
      </c>
      <c r="U39" s="326">
        <v>0</v>
      </c>
      <c r="V39" s="320">
        <v>0</v>
      </c>
      <c r="W39" s="31">
        <v>0</v>
      </c>
      <c r="X39" s="31">
        <v>0</v>
      </c>
      <c r="Y39" s="321">
        <v>0</v>
      </c>
      <c r="Z39" s="317">
        <v>0</v>
      </c>
      <c r="AA39" s="31">
        <v>0</v>
      </c>
      <c r="AB39" s="31">
        <v>0</v>
      </c>
      <c r="AC39" s="326">
        <v>0</v>
      </c>
      <c r="AD39" s="169">
        <v>0</v>
      </c>
      <c r="AE39" s="71">
        <v>0</v>
      </c>
      <c r="AF39" s="71">
        <v>0</v>
      </c>
      <c r="AG39" s="175">
        <v>0</v>
      </c>
      <c r="AH39" s="320">
        <v>0</v>
      </c>
      <c r="AI39" s="31">
        <v>0</v>
      </c>
      <c r="AJ39" s="31">
        <v>0</v>
      </c>
      <c r="AK39" s="321">
        <v>0</v>
      </c>
      <c r="AL39" s="320">
        <v>0</v>
      </c>
      <c r="AM39" s="31">
        <v>0</v>
      </c>
      <c r="AN39" s="31">
        <v>0</v>
      </c>
      <c r="AO39" s="321">
        <v>0</v>
      </c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72">
        <f t="shared" si="0"/>
        <v>0</v>
      </c>
    </row>
    <row r="40" spans="1:58" ht="13.5">
      <c r="A40" s="761"/>
      <c r="B40" s="764"/>
      <c r="C40" s="764"/>
      <c r="D40" s="767"/>
      <c r="E40" s="770"/>
      <c r="F40" s="773"/>
      <c r="G40" s="776"/>
      <c r="H40" s="747"/>
      <c r="I40" s="68" t="s">
        <v>78</v>
      </c>
      <c r="J40" s="320">
        <v>0</v>
      </c>
      <c r="K40" s="31">
        <v>0</v>
      </c>
      <c r="L40" s="31">
        <v>0</v>
      </c>
      <c r="M40" s="321">
        <v>0</v>
      </c>
      <c r="N40" s="320">
        <v>0</v>
      </c>
      <c r="O40" s="31">
        <v>0</v>
      </c>
      <c r="P40" s="31">
        <v>0</v>
      </c>
      <c r="Q40" s="321">
        <v>0</v>
      </c>
      <c r="R40" s="317">
        <v>0</v>
      </c>
      <c r="S40" s="31">
        <v>0</v>
      </c>
      <c r="T40" s="31">
        <v>0</v>
      </c>
      <c r="U40" s="326">
        <v>0</v>
      </c>
      <c r="V40" s="320">
        <v>0</v>
      </c>
      <c r="W40" s="31">
        <v>0</v>
      </c>
      <c r="X40" s="31">
        <v>0</v>
      </c>
      <c r="Y40" s="321">
        <v>0</v>
      </c>
      <c r="Z40" s="317">
        <v>0</v>
      </c>
      <c r="AA40" s="31">
        <v>0</v>
      </c>
      <c r="AB40" s="31">
        <v>0</v>
      </c>
      <c r="AC40" s="326">
        <v>0</v>
      </c>
      <c r="AD40" s="169">
        <v>2</v>
      </c>
      <c r="AE40" s="71">
        <v>0</v>
      </c>
      <c r="AF40" s="71">
        <v>0</v>
      </c>
      <c r="AG40" s="175">
        <v>2</v>
      </c>
      <c r="AH40" s="320">
        <v>0</v>
      </c>
      <c r="AI40" s="31">
        <v>0</v>
      </c>
      <c r="AJ40" s="31">
        <v>0</v>
      </c>
      <c r="AK40" s="321">
        <v>0</v>
      </c>
      <c r="AL40" s="320">
        <v>0</v>
      </c>
      <c r="AM40" s="31">
        <v>0</v>
      </c>
      <c r="AN40" s="31">
        <v>0</v>
      </c>
      <c r="AO40" s="321">
        <v>0</v>
      </c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72">
        <f t="shared" si="0"/>
        <v>0</v>
      </c>
    </row>
    <row r="41" spans="1:58" ht="13.5">
      <c r="A41" s="761"/>
      <c r="B41" s="764"/>
      <c r="C41" s="764"/>
      <c r="D41" s="767"/>
      <c r="E41" s="770"/>
      <c r="F41" s="773"/>
      <c r="G41" s="776"/>
      <c r="H41" s="747"/>
      <c r="I41" s="68" t="s">
        <v>79</v>
      </c>
      <c r="J41" s="320">
        <v>0</v>
      </c>
      <c r="K41" s="31">
        <v>0</v>
      </c>
      <c r="L41" s="31">
        <v>0</v>
      </c>
      <c r="M41" s="321">
        <v>0</v>
      </c>
      <c r="N41" s="320">
        <v>0</v>
      </c>
      <c r="O41" s="31">
        <v>0</v>
      </c>
      <c r="P41" s="31">
        <v>0</v>
      </c>
      <c r="Q41" s="321">
        <v>0</v>
      </c>
      <c r="R41" s="317">
        <v>0</v>
      </c>
      <c r="S41" s="31">
        <v>0</v>
      </c>
      <c r="T41" s="31">
        <v>0</v>
      </c>
      <c r="U41" s="326">
        <v>0</v>
      </c>
      <c r="V41" s="320">
        <v>0</v>
      </c>
      <c r="W41" s="31">
        <v>0</v>
      </c>
      <c r="X41" s="31">
        <v>0</v>
      </c>
      <c r="Y41" s="321">
        <v>0</v>
      </c>
      <c r="Z41" s="317">
        <v>0</v>
      </c>
      <c r="AA41" s="31">
        <v>0</v>
      </c>
      <c r="AB41" s="31">
        <v>0</v>
      </c>
      <c r="AC41" s="326">
        <v>0</v>
      </c>
      <c r="AD41" s="169">
        <v>3</v>
      </c>
      <c r="AE41" s="71">
        <v>0</v>
      </c>
      <c r="AF41" s="71">
        <v>0</v>
      </c>
      <c r="AG41" s="175">
        <v>3</v>
      </c>
      <c r="AH41" s="320">
        <v>0</v>
      </c>
      <c r="AI41" s="31">
        <v>0</v>
      </c>
      <c r="AJ41" s="31">
        <v>0</v>
      </c>
      <c r="AK41" s="321">
        <v>0</v>
      </c>
      <c r="AL41" s="320">
        <v>0</v>
      </c>
      <c r="AM41" s="31">
        <v>0</v>
      </c>
      <c r="AN41" s="31">
        <v>0</v>
      </c>
      <c r="AO41" s="321">
        <v>0</v>
      </c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72">
        <f t="shared" si="0"/>
        <v>0</v>
      </c>
    </row>
    <row r="42" spans="1:58" ht="27">
      <c r="A42" s="761"/>
      <c r="B42" s="764"/>
      <c r="C42" s="764"/>
      <c r="D42" s="767"/>
      <c r="E42" s="770"/>
      <c r="F42" s="773"/>
      <c r="G42" s="776"/>
      <c r="H42" s="747"/>
      <c r="I42" s="106" t="s">
        <v>270</v>
      </c>
      <c r="J42" s="367">
        <v>0</v>
      </c>
      <c r="K42" s="314">
        <v>0</v>
      </c>
      <c r="L42" s="314">
        <v>0</v>
      </c>
      <c r="M42" s="1">
        <v>0</v>
      </c>
      <c r="N42" s="367">
        <v>0</v>
      </c>
      <c r="O42" s="314">
        <v>0</v>
      </c>
      <c r="P42" s="314">
        <v>0</v>
      </c>
      <c r="Q42" s="1">
        <v>0</v>
      </c>
      <c r="R42" s="46">
        <v>0</v>
      </c>
      <c r="S42" s="314">
        <v>0</v>
      </c>
      <c r="T42" s="314">
        <v>0</v>
      </c>
      <c r="U42" s="395">
        <v>0</v>
      </c>
      <c r="V42" s="367">
        <v>0</v>
      </c>
      <c r="W42" s="398">
        <v>0</v>
      </c>
      <c r="X42" s="398">
        <v>0</v>
      </c>
      <c r="Y42" s="1">
        <v>0</v>
      </c>
      <c r="Z42" s="46">
        <v>0</v>
      </c>
      <c r="AA42" s="398">
        <v>0</v>
      </c>
      <c r="AB42" s="398">
        <v>0</v>
      </c>
      <c r="AC42" s="395">
        <v>0</v>
      </c>
      <c r="AD42" s="169">
        <f>SUM(AD37:AD41)</f>
        <v>5</v>
      </c>
      <c r="AE42" s="169">
        <f>SUM(AE37:AE41)</f>
        <v>0</v>
      </c>
      <c r="AF42" s="169">
        <f>SUM(AF37:AF41)</f>
        <v>0</v>
      </c>
      <c r="AG42" s="222">
        <v>2.45</v>
      </c>
      <c r="AH42" s="367">
        <v>0</v>
      </c>
      <c r="AI42" s="555">
        <v>0</v>
      </c>
      <c r="AJ42" s="555">
        <v>0</v>
      </c>
      <c r="AK42" s="1">
        <v>0</v>
      </c>
      <c r="AL42" s="367">
        <v>0</v>
      </c>
      <c r="AM42" s="555">
        <v>0</v>
      </c>
      <c r="AN42" s="555">
        <v>0</v>
      </c>
      <c r="AO42" s="1">
        <v>0</v>
      </c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432">
        <f>AG42+AC42+Y42+U42+Q42+M42</f>
        <v>2.45</v>
      </c>
    </row>
    <row r="43" spans="1:58" ht="13.5">
      <c r="A43" s="761"/>
      <c r="B43" s="764"/>
      <c r="C43" s="764"/>
      <c r="D43" s="767"/>
      <c r="E43" s="770"/>
      <c r="F43" s="773"/>
      <c r="G43" s="776"/>
      <c r="H43" s="778" t="s">
        <v>80</v>
      </c>
      <c r="I43" s="68" t="s">
        <v>81</v>
      </c>
      <c r="J43" s="320">
        <v>0</v>
      </c>
      <c r="K43" s="31">
        <v>0</v>
      </c>
      <c r="L43" s="31">
        <v>0</v>
      </c>
      <c r="M43" s="321">
        <v>0</v>
      </c>
      <c r="N43" s="320">
        <v>0</v>
      </c>
      <c r="O43" s="31">
        <v>0</v>
      </c>
      <c r="P43" s="31">
        <v>0</v>
      </c>
      <c r="Q43" s="321">
        <v>0</v>
      </c>
      <c r="R43" s="317">
        <v>0</v>
      </c>
      <c r="S43" s="31">
        <v>0</v>
      </c>
      <c r="T43" s="31">
        <v>0</v>
      </c>
      <c r="U43" s="326">
        <v>0</v>
      </c>
      <c r="V43" s="320">
        <v>0</v>
      </c>
      <c r="W43" s="31">
        <v>0</v>
      </c>
      <c r="X43" s="31">
        <v>0</v>
      </c>
      <c r="Y43" s="321">
        <v>0</v>
      </c>
      <c r="Z43" s="317">
        <v>0</v>
      </c>
      <c r="AA43" s="31">
        <v>0</v>
      </c>
      <c r="AB43" s="31">
        <v>0</v>
      </c>
      <c r="AC43" s="326">
        <v>0</v>
      </c>
      <c r="AD43" s="169">
        <v>0</v>
      </c>
      <c r="AE43" s="71">
        <v>0</v>
      </c>
      <c r="AF43" s="71">
        <v>0</v>
      </c>
      <c r="AG43" s="175">
        <v>0</v>
      </c>
      <c r="AH43" s="320">
        <v>0</v>
      </c>
      <c r="AI43" s="31">
        <v>0</v>
      </c>
      <c r="AJ43" s="31">
        <v>0</v>
      </c>
      <c r="AK43" s="321">
        <v>0</v>
      </c>
      <c r="AL43" s="320">
        <v>0</v>
      </c>
      <c r="AM43" s="31">
        <v>0</v>
      </c>
      <c r="AN43" s="31">
        <v>0</v>
      </c>
      <c r="AO43" s="321">
        <v>0</v>
      </c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72">
        <f t="shared" si="0"/>
        <v>0</v>
      </c>
    </row>
    <row r="44" spans="1:58" ht="13.5">
      <c r="A44" s="761"/>
      <c r="B44" s="764"/>
      <c r="C44" s="764"/>
      <c r="D44" s="767"/>
      <c r="E44" s="770"/>
      <c r="F44" s="773"/>
      <c r="G44" s="776"/>
      <c r="H44" s="778"/>
      <c r="I44" s="68" t="s">
        <v>82</v>
      </c>
      <c r="J44" s="320">
        <v>0</v>
      </c>
      <c r="K44" s="31">
        <v>0</v>
      </c>
      <c r="L44" s="31">
        <v>0</v>
      </c>
      <c r="M44" s="321">
        <v>0</v>
      </c>
      <c r="N44" s="320">
        <v>0</v>
      </c>
      <c r="O44" s="31">
        <v>0</v>
      </c>
      <c r="P44" s="31">
        <v>0</v>
      </c>
      <c r="Q44" s="321">
        <v>0</v>
      </c>
      <c r="R44" s="317">
        <v>0</v>
      </c>
      <c r="S44" s="31">
        <v>0</v>
      </c>
      <c r="T44" s="31">
        <v>0</v>
      </c>
      <c r="U44" s="326">
        <v>0</v>
      </c>
      <c r="V44" s="320">
        <v>0</v>
      </c>
      <c r="W44" s="31">
        <v>0</v>
      </c>
      <c r="X44" s="31">
        <v>0</v>
      </c>
      <c r="Y44" s="321">
        <v>0</v>
      </c>
      <c r="Z44" s="317">
        <v>0</v>
      </c>
      <c r="AA44" s="31">
        <v>0</v>
      </c>
      <c r="AB44" s="31">
        <v>0</v>
      </c>
      <c r="AC44" s="326">
        <v>0</v>
      </c>
      <c r="AD44" s="169">
        <v>5</v>
      </c>
      <c r="AE44" s="71">
        <v>0</v>
      </c>
      <c r="AF44" s="71">
        <v>0</v>
      </c>
      <c r="AG44" s="175">
        <v>5</v>
      </c>
      <c r="AH44" s="320">
        <v>0</v>
      </c>
      <c r="AI44" s="31">
        <v>0</v>
      </c>
      <c r="AJ44" s="31">
        <v>0</v>
      </c>
      <c r="AK44" s="321">
        <v>0</v>
      </c>
      <c r="AL44" s="320">
        <v>0</v>
      </c>
      <c r="AM44" s="31">
        <v>0</v>
      </c>
      <c r="AN44" s="31">
        <v>0</v>
      </c>
      <c r="AO44" s="321">
        <v>0</v>
      </c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72">
        <f t="shared" si="0"/>
        <v>0</v>
      </c>
    </row>
    <row r="45" spans="1:58" ht="13.5">
      <c r="A45" s="761"/>
      <c r="B45" s="764"/>
      <c r="C45" s="764"/>
      <c r="D45" s="767"/>
      <c r="E45" s="770"/>
      <c r="F45" s="773"/>
      <c r="G45" s="776"/>
      <c r="H45" s="747" t="s">
        <v>83</v>
      </c>
      <c r="I45" s="68" t="s">
        <v>84</v>
      </c>
      <c r="J45" s="320">
        <v>0</v>
      </c>
      <c r="K45" s="31">
        <v>0</v>
      </c>
      <c r="L45" s="31">
        <v>0</v>
      </c>
      <c r="M45" s="321">
        <v>0</v>
      </c>
      <c r="N45" s="320">
        <v>0</v>
      </c>
      <c r="O45" s="31">
        <v>0</v>
      </c>
      <c r="P45" s="31">
        <v>0</v>
      </c>
      <c r="Q45" s="321">
        <v>0</v>
      </c>
      <c r="R45" s="317">
        <v>0</v>
      </c>
      <c r="S45" s="31">
        <v>0</v>
      </c>
      <c r="T45" s="31">
        <v>0</v>
      </c>
      <c r="U45" s="326">
        <v>0</v>
      </c>
      <c r="V45" s="320">
        <v>0</v>
      </c>
      <c r="W45" s="31">
        <v>0</v>
      </c>
      <c r="X45" s="31">
        <v>0</v>
      </c>
      <c r="Y45" s="321">
        <v>0</v>
      </c>
      <c r="Z45" s="317">
        <v>0</v>
      </c>
      <c r="AA45" s="31">
        <v>0</v>
      </c>
      <c r="AB45" s="31">
        <v>0</v>
      </c>
      <c r="AC45" s="326">
        <v>0</v>
      </c>
      <c r="AD45" s="169">
        <v>0</v>
      </c>
      <c r="AE45" s="71">
        <v>0</v>
      </c>
      <c r="AF45" s="71">
        <v>0</v>
      </c>
      <c r="AG45" s="175">
        <v>0</v>
      </c>
      <c r="AH45" s="320">
        <v>0</v>
      </c>
      <c r="AI45" s="31">
        <v>0</v>
      </c>
      <c r="AJ45" s="31">
        <v>0</v>
      </c>
      <c r="AK45" s="321">
        <v>0</v>
      </c>
      <c r="AL45" s="320">
        <v>0</v>
      </c>
      <c r="AM45" s="31">
        <v>0</v>
      </c>
      <c r="AN45" s="31">
        <v>0</v>
      </c>
      <c r="AO45" s="321">
        <v>0</v>
      </c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72">
        <f t="shared" si="0"/>
        <v>0</v>
      </c>
    </row>
    <row r="46" spans="1:58" ht="14.25" thickBot="1">
      <c r="A46" s="761"/>
      <c r="B46" s="764"/>
      <c r="C46" s="764"/>
      <c r="D46" s="767"/>
      <c r="E46" s="771"/>
      <c r="F46" s="774"/>
      <c r="G46" s="777"/>
      <c r="H46" s="748"/>
      <c r="I46" s="73" t="s">
        <v>85</v>
      </c>
      <c r="J46" s="322">
        <v>0</v>
      </c>
      <c r="K46" s="323">
        <v>0</v>
      </c>
      <c r="L46" s="323">
        <v>0</v>
      </c>
      <c r="M46" s="324">
        <v>0</v>
      </c>
      <c r="N46" s="322">
        <v>0</v>
      </c>
      <c r="O46" s="323">
        <v>0</v>
      </c>
      <c r="P46" s="323">
        <v>0</v>
      </c>
      <c r="Q46" s="324">
        <v>0</v>
      </c>
      <c r="R46" s="365">
        <v>0</v>
      </c>
      <c r="S46" s="323">
        <v>0</v>
      </c>
      <c r="T46" s="323">
        <v>0</v>
      </c>
      <c r="U46" s="327">
        <v>0</v>
      </c>
      <c r="V46" s="322">
        <v>0</v>
      </c>
      <c r="W46" s="323">
        <v>0</v>
      </c>
      <c r="X46" s="323">
        <v>0</v>
      </c>
      <c r="Y46" s="324">
        <v>0</v>
      </c>
      <c r="Z46" s="365">
        <v>0</v>
      </c>
      <c r="AA46" s="323">
        <v>0</v>
      </c>
      <c r="AB46" s="323">
        <v>0</v>
      </c>
      <c r="AC46" s="327">
        <v>0</v>
      </c>
      <c r="AD46" s="171">
        <v>0</v>
      </c>
      <c r="AE46" s="75">
        <v>0</v>
      </c>
      <c r="AF46" s="75">
        <v>0</v>
      </c>
      <c r="AG46" s="176">
        <v>0</v>
      </c>
      <c r="AH46" s="322">
        <v>0</v>
      </c>
      <c r="AI46" s="323">
        <v>0</v>
      </c>
      <c r="AJ46" s="323">
        <v>0</v>
      </c>
      <c r="AK46" s="324">
        <v>0</v>
      </c>
      <c r="AL46" s="322">
        <v>0</v>
      </c>
      <c r="AM46" s="323">
        <v>0</v>
      </c>
      <c r="AN46" s="323">
        <v>0</v>
      </c>
      <c r="AO46" s="324">
        <v>0</v>
      </c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76">
        <f t="shared" si="0"/>
        <v>0</v>
      </c>
    </row>
    <row r="47" spans="1:58" ht="71.25" customHeight="1" thickBot="1">
      <c r="A47" s="761"/>
      <c r="B47" s="764"/>
      <c r="C47" s="764"/>
      <c r="D47" s="767"/>
      <c r="E47" s="310" t="s">
        <v>170</v>
      </c>
      <c r="F47" s="311">
        <v>5</v>
      </c>
      <c r="G47" s="312" t="s">
        <v>171</v>
      </c>
      <c r="H47" s="225" t="s">
        <v>249</v>
      </c>
      <c r="I47" s="225" t="s">
        <v>249</v>
      </c>
      <c r="J47" s="225" t="s">
        <v>249</v>
      </c>
      <c r="K47" s="225" t="s">
        <v>249</v>
      </c>
      <c r="L47" s="225" t="s">
        <v>249</v>
      </c>
      <c r="M47" s="373">
        <v>0</v>
      </c>
      <c r="N47" s="370" t="s">
        <v>249</v>
      </c>
      <c r="O47" s="225" t="s">
        <v>249</v>
      </c>
      <c r="P47" s="225" t="s">
        <v>249</v>
      </c>
      <c r="Q47" s="224">
        <v>0</v>
      </c>
      <c r="R47" s="369" t="s">
        <v>249</v>
      </c>
      <c r="S47" s="225" t="s">
        <v>249</v>
      </c>
      <c r="T47" s="225" t="s">
        <v>249</v>
      </c>
      <c r="U47" s="433">
        <v>0</v>
      </c>
      <c r="V47" s="370" t="s">
        <v>249</v>
      </c>
      <c r="W47" s="225" t="s">
        <v>249</v>
      </c>
      <c r="X47" s="225" t="s">
        <v>249</v>
      </c>
      <c r="Y47" s="224">
        <v>0</v>
      </c>
      <c r="Z47" s="369" t="s">
        <v>249</v>
      </c>
      <c r="AA47" s="225" t="s">
        <v>249</v>
      </c>
      <c r="AB47" s="225" t="s">
        <v>249</v>
      </c>
      <c r="AC47" s="433">
        <v>0</v>
      </c>
      <c r="AD47" s="370" t="s">
        <v>249</v>
      </c>
      <c r="AE47" s="225" t="s">
        <v>249</v>
      </c>
      <c r="AF47" s="225" t="s">
        <v>249</v>
      </c>
      <c r="AG47" s="224">
        <v>1</v>
      </c>
      <c r="AH47" s="370" t="s">
        <v>249</v>
      </c>
      <c r="AI47" s="225" t="s">
        <v>249</v>
      </c>
      <c r="AJ47" s="225" t="s">
        <v>249</v>
      </c>
      <c r="AK47" s="224">
        <v>0</v>
      </c>
      <c r="AL47" s="370" t="s">
        <v>249</v>
      </c>
      <c r="AM47" s="225" t="s">
        <v>249</v>
      </c>
      <c r="AN47" s="225" t="s">
        <v>249</v>
      </c>
      <c r="AO47" s="224">
        <v>0</v>
      </c>
      <c r="AP47" s="235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374">
        <f>AG47+AC47+Y47+U47+Q47+M47</f>
        <v>1</v>
      </c>
    </row>
    <row r="48" spans="1:58" ht="68.25" thickBot="1">
      <c r="A48" s="761"/>
      <c r="B48" s="764"/>
      <c r="C48" s="764"/>
      <c r="D48" s="767"/>
      <c r="E48" s="310" t="s">
        <v>172</v>
      </c>
      <c r="F48" s="311">
        <v>5</v>
      </c>
      <c r="G48" s="308" t="s">
        <v>271</v>
      </c>
      <c r="H48" s="225" t="s">
        <v>249</v>
      </c>
      <c r="I48" s="225" t="s">
        <v>249</v>
      </c>
      <c r="J48" s="225" t="s">
        <v>249</v>
      </c>
      <c r="K48" s="225" t="s">
        <v>249</v>
      </c>
      <c r="L48" s="225" t="s">
        <v>249</v>
      </c>
      <c r="M48" s="373">
        <v>0</v>
      </c>
      <c r="N48" s="370" t="s">
        <v>249</v>
      </c>
      <c r="O48" s="225" t="s">
        <v>249</v>
      </c>
      <c r="P48" s="225" t="s">
        <v>249</v>
      </c>
      <c r="Q48" s="224">
        <v>0</v>
      </c>
      <c r="R48" s="369" t="s">
        <v>249</v>
      </c>
      <c r="S48" s="225" t="s">
        <v>249</v>
      </c>
      <c r="T48" s="225" t="s">
        <v>249</v>
      </c>
      <c r="U48" s="433">
        <v>0</v>
      </c>
      <c r="V48" s="370" t="s">
        <v>249</v>
      </c>
      <c r="W48" s="225" t="s">
        <v>249</v>
      </c>
      <c r="X48" s="225" t="s">
        <v>249</v>
      </c>
      <c r="Y48" s="224">
        <v>0</v>
      </c>
      <c r="Z48" s="370" t="s">
        <v>249</v>
      </c>
      <c r="AA48" s="225" t="s">
        <v>249</v>
      </c>
      <c r="AB48" s="225" t="s">
        <v>249</v>
      </c>
      <c r="AC48" s="224">
        <v>0</v>
      </c>
      <c r="AD48" s="369" t="s">
        <v>249</v>
      </c>
      <c r="AE48" s="225" t="s">
        <v>249</v>
      </c>
      <c r="AF48" s="225" t="s">
        <v>249</v>
      </c>
      <c r="AG48" s="256">
        <v>5</v>
      </c>
      <c r="AH48" s="370" t="s">
        <v>249</v>
      </c>
      <c r="AI48" s="225" t="s">
        <v>249</v>
      </c>
      <c r="AJ48" s="225" t="s">
        <v>249</v>
      </c>
      <c r="AK48" s="224">
        <v>0</v>
      </c>
      <c r="AL48" s="370" t="s">
        <v>249</v>
      </c>
      <c r="AM48" s="225" t="s">
        <v>249</v>
      </c>
      <c r="AN48" s="225" t="s">
        <v>249</v>
      </c>
      <c r="AO48" s="224">
        <v>0</v>
      </c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374">
        <f>AG48+AC48+Y48+U48+Q48+M48</f>
        <v>5</v>
      </c>
    </row>
    <row r="49" spans="1:58" ht="96.75" customHeight="1" thickBot="1">
      <c r="A49" s="762"/>
      <c r="B49" s="765"/>
      <c r="C49" s="765"/>
      <c r="D49" s="768"/>
      <c r="E49" s="359" t="s">
        <v>173</v>
      </c>
      <c r="F49" s="360">
        <v>1</v>
      </c>
      <c r="G49" s="361" t="s">
        <v>272</v>
      </c>
      <c r="H49" s="225" t="s">
        <v>249</v>
      </c>
      <c r="I49" s="225" t="s">
        <v>249</v>
      </c>
      <c r="J49" s="225" t="s">
        <v>249</v>
      </c>
      <c r="K49" s="225" t="s">
        <v>249</v>
      </c>
      <c r="L49" s="225" t="s">
        <v>249</v>
      </c>
      <c r="M49" s="368">
        <v>0</v>
      </c>
      <c r="N49" s="375" t="s">
        <v>249</v>
      </c>
      <c r="O49" s="363" t="s">
        <v>249</v>
      </c>
      <c r="P49" s="363" t="s">
        <v>249</v>
      </c>
      <c r="Q49" s="224">
        <v>0</v>
      </c>
      <c r="R49" s="369" t="s">
        <v>249</v>
      </c>
      <c r="S49" s="225" t="s">
        <v>249</v>
      </c>
      <c r="T49" s="225" t="s">
        <v>249</v>
      </c>
      <c r="U49" s="251">
        <v>0</v>
      </c>
      <c r="V49" s="370" t="s">
        <v>249</v>
      </c>
      <c r="W49" s="225" t="s">
        <v>249</v>
      </c>
      <c r="X49" s="225" t="s">
        <v>249</v>
      </c>
      <c r="Y49" s="224">
        <v>0</v>
      </c>
      <c r="Z49" s="370" t="s">
        <v>249</v>
      </c>
      <c r="AA49" s="225" t="s">
        <v>249</v>
      </c>
      <c r="AB49" s="225" t="s">
        <v>249</v>
      </c>
      <c r="AC49" s="224">
        <v>0</v>
      </c>
      <c r="AD49" s="369" t="s">
        <v>249</v>
      </c>
      <c r="AE49" s="225" t="s">
        <v>249</v>
      </c>
      <c r="AF49" s="225" t="s">
        <v>249</v>
      </c>
      <c r="AG49" s="363">
        <v>90.32</v>
      </c>
      <c r="AH49" s="370" t="s">
        <v>249</v>
      </c>
      <c r="AI49" s="225" t="s">
        <v>249</v>
      </c>
      <c r="AJ49" s="225" t="s">
        <v>249</v>
      </c>
      <c r="AK49" s="224">
        <v>0</v>
      </c>
      <c r="AL49" s="370" t="s">
        <v>249</v>
      </c>
      <c r="AM49" s="225" t="s">
        <v>249</v>
      </c>
      <c r="AN49" s="225" t="s">
        <v>249</v>
      </c>
      <c r="AO49" s="224">
        <v>0</v>
      </c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434">
        <f>AG49+AC49+Y49+U49+Q49+M49</f>
        <v>90.32</v>
      </c>
    </row>
  </sheetData>
  <sheetProtection/>
  <mergeCells count="64">
    <mergeCell ref="E37:E46"/>
    <mergeCell ref="F37:F46"/>
    <mergeCell ref="G37:G46"/>
    <mergeCell ref="H37:H42"/>
    <mergeCell ref="H43:H44"/>
    <mergeCell ref="H45:H46"/>
    <mergeCell ref="G17:G26"/>
    <mergeCell ref="H17:H22"/>
    <mergeCell ref="H23:H24"/>
    <mergeCell ref="H25:H26"/>
    <mergeCell ref="E27:E36"/>
    <mergeCell ref="F27:F36"/>
    <mergeCell ref="G27:G36"/>
    <mergeCell ref="H27:H32"/>
    <mergeCell ref="H33:H34"/>
    <mergeCell ref="H35:H36"/>
    <mergeCell ref="AP12:AS12"/>
    <mergeCell ref="AT12:AW12"/>
    <mergeCell ref="AX12:BA12"/>
    <mergeCell ref="BB12:BE12"/>
    <mergeCell ref="A14:A49"/>
    <mergeCell ref="B14:B49"/>
    <mergeCell ref="C14:C49"/>
    <mergeCell ref="D14:D49"/>
    <mergeCell ref="E17:E26"/>
    <mergeCell ref="F17:F26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Z11:AC11"/>
    <mergeCell ref="AD11:AG11"/>
    <mergeCell ref="AH11:AK11"/>
    <mergeCell ref="AL11:AO11"/>
    <mergeCell ref="AP11:AS11"/>
    <mergeCell ref="AT11:AW11"/>
    <mergeCell ref="H11:H13"/>
    <mergeCell ref="I11:I13"/>
    <mergeCell ref="J11:M11"/>
    <mergeCell ref="N11:Q11"/>
    <mergeCell ref="R11:U11"/>
    <mergeCell ref="V11:Y11"/>
    <mergeCell ref="A10:I10"/>
    <mergeCell ref="J10:BE10"/>
    <mergeCell ref="BF10:BF13"/>
    <mergeCell ref="A11:A13"/>
    <mergeCell ref="B11:B13"/>
    <mergeCell ref="C11:C13"/>
    <mergeCell ref="D11:D13"/>
    <mergeCell ref="E11:E13"/>
    <mergeCell ref="F11:F13"/>
    <mergeCell ref="G11:G13"/>
    <mergeCell ref="A1:Z1"/>
    <mergeCell ref="A2:Z2"/>
    <mergeCell ref="A3:Z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V65527"/>
  <sheetViews>
    <sheetView tabSelected="1" zoomScale="75" zoomScaleNormal="75" zoomScalePageLayoutView="0" workbookViewId="0" topLeftCell="Y55">
      <selection activeCell="AF69" sqref="AF69"/>
    </sheetView>
  </sheetViews>
  <sheetFormatPr defaultColWidth="11.421875" defaultRowHeight="15"/>
  <cols>
    <col min="1" max="1" width="32.00390625" style="82" customWidth="1"/>
    <col min="2" max="2" width="11.7109375" style="82" customWidth="1"/>
    <col min="3" max="3" width="21.28125" style="82" customWidth="1"/>
    <col min="4" max="4" width="37.7109375" style="82" customWidth="1"/>
    <col min="5" max="8" width="23.140625" style="82" customWidth="1"/>
    <col min="9" max="9" width="26.421875" style="82" customWidth="1"/>
    <col min="10" max="10" width="13.00390625" style="85" bestFit="1" customWidth="1"/>
    <col min="11" max="11" width="13.421875" style="85" bestFit="1" customWidth="1"/>
    <col min="12" max="12" width="8.421875" style="85" bestFit="1" customWidth="1"/>
    <col min="13" max="13" width="9.421875" style="85" bestFit="1" customWidth="1"/>
    <col min="14" max="14" width="11.7109375" style="82" bestFit="1" customWidth="1"/>
    <col min="15" max="15" width="12.57421875" style="82" bestFit="1" customWidth="1"/>
    <col min="16" max="16" width="7.7109375" style="82" bestFit="1" customWidth="1"/>
    <col min="17" max="17" width="14.00390625" style="82" bestFit="1" customWidth="1"/>
    <col min="18" max="18" width="11.7109375" style="82" bestFit="1" customWidth="1"/>
    <col min="19" max="19" width="12.57421875" style="82" bestFit="1" customWidth="1"/>
    <col min="20" max="20" width="7.7109375" style="82" bestFit="1" customWidth="1"/>
    <col min="21" max="21" width="15.7109375" style="82" customWidth="1"/>
    <col min="22" max="22" width="10.140625" style="82" customWidth="1"/>
    <col min="23" max="23" width="13.28125" style="82" customWidth="1"/>
    <col min="24" max="24" width="12.00390625" style="82" customWidth="1"/>
    <col min="25" max="25" width="11.7109375" style="82" customWidth="1"/>
    <col min="26" max="28" width="13.7109375" style="82" customWidth="1"/>
    <col min="29" max="29" width="11.7109375" style="82" customWidth="1"/>
    <col min="30" max="32" width="13.7109375" style="82" customWidth="1"/>
    <col min="33" max="33" width="14.00390625" style="82" customWidth="1"/>
    <col min="34" max="36" width="13.7109375" style="82" customWidth="1"/>
    <col min="37" max="37" width="11.7109375" style="82" customWidth="1"/>
    <col min="38" max="40" width="13.7109375" style="82" customWidth="1"/>
    <col min="41" max="41" width="18.00390625" style="82" customWidth="1"/>
    <col min="42" max="57" width="11.421875" style="82" hidden="1" customWidth="1"/>
    <col min="58" max="58" width="11.421875" style="131" customWidth="1"/>
    <col min="59" max="59" width="11.421875" style="142" customWidth="1"/>
    <col min="60" max="16384" width="11.421875" style="82" customWidth="1"/>
  </cols>
  <sheetData>
    <row r="1" spans="1:256" ht="15" customHeight="1">
      <c r="A1" s="721" t="s">
        <v>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134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721" t="s">
        <v>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134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721" t="s">
        <v>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134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134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134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5" customHeight="1">
      <c r="A6" s="815" t="s">
        <v>0</v>
      </c>
      <c r="B6" s="816"/>
      <c r="C6" s="816"/>
      <c r="D6" s="817"/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134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5" customHeight="1">
      <c r="A7" s="58" t="s">
        <v>1</v>
      </c>
      <c r="B7" s="726" t="s">
        <v>2</v>
      </c>
      <c r="C7" s="727"/>
      <c r="D7" s="61" t="s">
        <v>27</v>
      </c>
      <c r="E7" s="57"/>
      <c r="F7" s="57"/>
      <c r="G7" s="57"/>
      <c r="H7" s="57"/>
      <c r="I7" s="57"/>
      <c r="J7" s="57"/>
      <c r="K7" s="57"/>
      <c r="L7" s="57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134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5.75" customHeight="1" thickBot="1">
      <c r="A8" s="60" t="s">
        <v>28</v>
      </c>
      <c r="B8" s="728" t="s">
        <v>154</v>
      </c>
      <c r="C8" s="729"/>
      <c r="D8" s="86" t="s">
        <v>244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134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134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customHeight="1" thickBot="1">
      <c r="A10" s="809" t="s">
        <v>3</v>
      </c>
      <c r="B10" s="810"/>
      <c r="C10" s="810"/>
      <c r="D10" s="810"/>
      <c r="E10" s="810"/>
      <c r="F10" s="810"/>
      <c r="G10" s="810"/>
      <c r="H10" s="810"/>
      <c r="I10" s="811"/>
      <c r="J10" s="732">
        <v>2021</v>
      </c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812"/>
      <c r="BF10" s="813" t="s">
        <v>24</v>
      </c>
      <c r="BG10" s="134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5" customHeight="1">
      <c r="A11" s="737" t="s">
        <v>21</v>
      </c>
      <c r="B11" s="737" t="s">
        <v>26</v>
      </c>
      <c r="C11" s="737" t="s">
        <v>4</v>
      </c>
      <c r="D11" s="737" t="s">
        <v>5</v>
      </c>
      <c r="E11" s="740" t="s">
        <v>6</v>
      </c>
      <c r="F11" s="743" t="s">
        <v>60</v>
      </c>
      <c r="G11" s="743" t="s">
        <v>8</v>
      </c>
      <c r="H11" s="780" t="s">
        <v>61</v>
      </c>
      <c r="I11" s="801" t="s">
        <v>62</v>
      </c>
      <c r="J11" s="804" t="s">
        <v>9</v>
      </c>
      <c r="K11" s="805"/>
      <c r="L11" s="805"/>
      <c r="M11" s="806"/>
      <c r="N11" s="807" t="s">
        <v>23</v>
      </c>
      <c r="O11" s="805"/>
      <c r="P11" s="805"/>
      <c r="Q11" s="806"/>
      <c r="R11" s="807" t="s">
        <v>10</v>
      </c>
      <c r="S11" s="805"/>
      <c r="T11" s="805"/>
      <c r="U11" s="806"/>
      <c r="V11" s="807" t="s">
        <v>11</v>
      </c>
      <c r="W11" s="805"/>
      <c r="X11" s="805"/>
      <c r="Y11" s="806"/>
      <c r="Z11" s="807" t="s">
        <v>12</v>
      </c>
      <c r="AA11" s="805"/>
      <c r="AB11" s="805"/>
      <c r="AC11" s="806"/>
      <c r="AD11" s="807" t="s">
        <v>13</v>
      </c>
      <c r="AE11" s="805"/>
      <c r="AF11" s="805"/>
      <c r="AG11" s="806"/>
      <c r="AH11" s="807" t="s">
        <v>14</v>
      </c>
      <c r="AI11" s="805"/>
      <c r="AJ11" s="805"/>
      <c r="AK11" s="806"/>
      <c r="AL11" s="807" t="s">
        <v>15</v>
      </c>
      <c r="AM11" s="805"/>
      <c r="AN11" s="805"/>
      <c r="AO11" s="806"/>
      <c r="AP11" s="807" t="s">
        <v>16</v>
      </c>
      <c r="AQ11" s="805"/>
      <c r="AR11" s="805"/>
      <c r="AS11" s="806"/>
      <c r="AT11" s="807" t="s">
        <v>17</v>
      </c>
      <c r="AU11" s="805"/>
      <c r="AV11" s="805"/>
      <c r="AW11" s="806"/>
      <c r="AX11" s="807" t="s">
        <v>18</v>
      </c>
      <c r="AY11" s="805"/>
      <c r="AZ11" s="805"/>
      <c r="BA11" s="806"/>
      <c r="BB11" s="807" t="s">
        <v>19</v>
      </c>
      <c r="BC11" s="805"/>
      <c r="BD11" s="805"/>
      <c r="BE11" s="806"/>
      <c r="BF11" s="814"/>
      <c r="BG11" s="134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738"/>
      <c r="B12" s="738"/>
      <c r="C12" s="738"/>
      <c r="D12" s="738"/>
      <c r="E12" s="741"/>
      <c r="F12" s="744"/>
      <c r="G12" s="744"/>
      <c r="H12" s="781"/>
      <c r="I12" s="802"/>
      <c r="J12" s="808" t="s">
        <v>63</v>
      </c>
      <c r="K12" s="755"/>
      <c r="L12" s="755"/>
      <c r="M12" s="756"/>
      <c r="N12" s="757" t="s">
        <v>63</v>
      </c>
      <c r="O12" s="758"/>
      <c r="P12" s="758"/>
      <c r="Q12" s="759"/>
      <c r="R12" s="757" t="s">
        <v>63</v>
      </c>
      <c r="S12" s="758"/>
      <c r="T12" s="758"/>
      <c r="U12" s="759"/>
      <c r="V12" s="757" t="s">
        <v>63</v>
      </c>
      <c r="W12" s="758"/>
      <c r="X12" s="758"/>
      <c r="Y12" s="759"/>
      <c r="Z12" s="757" t="s">
        <v>63</v>
      </c>
      <c r="AA12" s="758"/>
      <c r="AB12" s="758"/>
      <c r="AC12" s="759"/>
      <c r="AD12" s="757" t="s">
        <v>63</v>
      </c>
      <c r="AE12" s="758"/>
      <c r="AF12" s="758"/>
      <c r="AG12" s="759"/>
      <c r="AH12" s="757" t="s">
        <v>63</v>
      </c>
      <c r="AI12" s="758"/>
      <c r="AJ12" s="758"/>
      <c r="AK12" s="759"/>
      <c r="AL12" s="757" t="s">
        <v>63</v>
      </c>
      <c r="AM12" s="758"/>
      <c r="AN12" s="758"/>
      <c r="AO12" s="759"/>
      <c r="AP12" s="757" t="s">
        <v>63</v>
      </c>
      <c r="AQ12" s="758"/>
      <c r="AR12" s="758"/>
      <c r="AS12" s="759"/>
      <c r="AT12" s="757" t="s">
        <v>63</v>
      </c>
      <c r="AU12" s="758"/>
      <c r="AV12" s="758"/>
      <c r="AW12" s="759"/>
      <c r="AX12" s="757" t="s">
        <v>63</v>
      </c>
      <c r="AY12" s="758"/>
      <c r="AZ12" s="758"/>
      <c r="BA12" s="759"/>
      <c r="BB12" s="757" t="s">
        <v>63</v>
      </c>
      <c r="BC12" s="758"/>
      <c r="BD12" s="758"/>
      <c r="BE12" s="759"/>
      <c r="BF12" s="814"/>
      <c r="BG12" s="134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739"/>
      <c r="B13" s="739"/>
      <c r="C13" s="739"/>
      <c r="D13" s="739"/>
      <c r="E13" s="742"/>
      <c r="F13" s="745"/>
      <c r="G13" s="745"/>
      <c r="H13" s="786"/>
      <c r="I13" s="803"/>
      <c r="J13" s="138" t="s">
        <v>64</v>
      </c>
      <c r="K13" s="163" t="s">
        <v>65</v>
      </c>
      <c r="L13" s="163" t="s">
        <v>66</v>
      </c>
      <c r="M13" s="163" t="s">
        <v>67</v>
      </c>
      <c r="N13" s="240" t="s">
        <v>64</v>
      </c>
      <c r="O13" s="240" t="s">
        <v>65</v>
      </c>
      <c r="P13" s="240" t="s">
        <v>66</v>
      </c>
      <c r="Q13" s="240" t="s">
        <v>68</v>
      </c>
      <c r="R13" s="240" t="s">
        <v>64</v>
      </c>
      <c r="S13" s="240" t="s">
        <v>65</v>
      </c>
      <c r="T13" s="240" t="s">
        <v>66</v>
      </c>
      <c r="U13" s="240" t="s">
        <v>68</v>
      </c>
      <c r="V13" s="240" t="s">
        <v>64</v>
      </c>
      <c r="W13" s="240" t="s">
        <v>65</v>
      </c>
      <c r="X13" s="240" t="s">
        <v>66</v>
      </c>
      <c r="Y13" s="240" t="s">
        <v>68</v>
      </c>
      <c r="Z13" s="240" t="s">
        <v>64</v>
      </c>
      <c r="AA13" s="240" t="s">
        <v>65</v>
      </c>
      <c r="AB13" s="240" t="s">
        <v>66</v>
      </c>
      <c r="AC13" s="240" t="s">
        <v>68</v>
      </c>
      <c r="AD13" s="240" t="s">
        <v>64</v>
      </c>
      <c r="AE13" s="240" t="s">
        <v>65</v>
      </c>
      <c r="AF13" s="240" t="s">
        <v>66</v>
      </c>
      <c r="AG13" s="240" t="s">
        <v>68</v>
      </c>
      <c r="AH13" s="240" t="s">
        <v>64</v>
      </c>
      <c r="AI13" s="240" t="s">
        <v>65</v>
      </c>
      <c r="AJ13" s="240" t="s">
        <v>66</v>
      </c>
      <c r="AK13" s="240" t="s">
        <v>68</v>
      </c>
      <c r="AL13" s="240" t="s">
        <v>64</v>
      </c>
      <c r="AM13" s="240" t="s">
        <v>65</v>
      </c>
      <c r="AN13" s="240" t="s">
        <v>66</v>
      </c>
      <c r="AO13" s="240" t="s">
        <v>68</v>
      </c>
      <c r="AP13" s="240" t="s">
        <v>64</v>
      </c>
      <c r="AQ13" s="240" t="s">
        <v>65</v>
      </c>
      <c r="AR13" s="240" t="s">
        <v>66</v>
      </c>
      <c r="AS13" s="240" t="s">
        <v>68</v>
      </c>
      <c r="AT13" s="240" t="s">
        <v>64</v>
      </c>
      <c r="AU13" s="240" t="s">
        <v>65</v>
      </c>
      <c r="AV13" s="240" t="s">
        <v>66</v>
      </c>
      <c r="AW13" s="240" t="s">
        <v>68</v>
      </c>
      <c r="AX13" s="240" t="s">
        <v>64</v>
      </c>
      <c r="AY13" s="240" t="s">
        <v>65</v>
      </c>
      <c r="AZ13" s="240" t="s">
        <v>66</v>
      </c>
      <c r="BA13" s="240" t="s">
        <v>68</v>
      </c>
      <c r="BB13" s="240" t="s">
        <v>64</v>
      </c>
      <c r="BC13" s="240" t="s">
        <v>65</v>
      </c>
      <c r="BD13" s="240" t="s">
        <v>66</v>
      </c>
      <c r="BE13" s="241" t="s">
        <v>68</v>
      </c>
      <c r="BF13" s="814"/>
      <c r="BG13" s="134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5" customHeight="1">
      <c r="A14" s="793" t="s">
        <v>226</v>
      </c>
      <c r="B14" s="793">
        <v>13881</v>
      </c>
      <c r="C14" s="793" t="s">
        <v>227</v>
      </c>
      <c r="D14" s="793" t="s">
        <v>228</v>
      </c>
      <c r="E14" s="798" t="s">
        <v>260</v>
      </c>
      <c r="F14" s="790">
        <v>800</v>
      </c>
      <c r="G14" s="790" t="s">
        <v>274</v>
      </c>
      <c r="H14" s="780" t="s">
        <v>74</v>
      </c>
      <c r="I14" s="140" t="s">
        <v>75</v>
      </c>
      <c r="J14" s="167">
        <v>0</v>
      </c>
      <c r="K14" s="78">
        <v>0</v>
      </c>
      <c r="L14" s="78">
        <v>0</v>
      </c>
      <c r="M14" s="174">
        <v>0</v>
      </c>
      <c r="N14" s="167">
        <v>0</v>
      </c>
      <c r="O14" s="78">
        <v>0</v>
      </c>
      <c r="P14" s="78">
        <v>0</v>
      </c>
      <c r="Q14" s="174">
        <v>0</v>
      </c>
      <c r="R14" s="167">
        <v>0</v>
      </c>
      <c r="S14" s="78">
        <v>0</v>
      </c>
      <c r="T14" s="78">
        <v>0</v>
      </c>
      <c r="U14" s="174">
        <v>0</v>
      </c>
      <c r="V14" s="167">
        <v>0</v>
      </c>
      <c r="W14" s="78">
        <v>0</v>
      </c>
      <c r="X14" s="78">
        <v>0</v>
      </c>
      <c r="Y14" s="174">
        <v>0</v>
      </c>
      <c r="Z14" s="167">
        <v>0</v>
      </c>
      <c r="AA14" s="78">
        <v>0</v>
      </c>
      <c r="AB14" s="78">
        <v>0</v>
      </c>
      <c r="AC14" s="174">
        <f>+AG14+AK14+AO14</f>
        <v>0</v>
      </c>
      <c r="AD14" s="167">
        <v>0</v>
      </c>
      <c r="AE14" s="78">
        <v>0</v>
      </c>
      <c r="AF14" s="78">
        <v>0</v>
      </c>
      <c r="AG14" s="136">
        <v>0</v>
      </c>
      <c r="AH14" s="167">
        <v>0</v>
      </c>
      <c r="AI14" s="78">
        <v>0</v>
      </c>
      <c r="AJ14" s="78">
        <v>0</v>
      </c>
      <c r="AK14" s="174">
        <v>0</v>
      </c>
      <c r="AL14" s="83">
        <v>0</v>
      </c>
      <c r="AM14" s="78">
        <v>0</v>
      </c>
      <c r="AN14" s="78">
        <v>0</v>
      </c>
      <c r="AO14" s="174">
        <v>0</v>
      </c>
      <c r="AP14" s="83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136"/>
      <c r="BF14" s="191">
        <f>M14+U14+Y14</f>
        <v>0</v>
      </c>
      <c r="BG14" s="134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794"/>
      <c r="B15" s="794"/>
      <c r="C15" s="794"/>
      <c r="D15" s="794"/>
      <c r="E15" s="799"/>
      <c r="F15" s="791"/>
      <c r="G15" s="791"/>
      <c r="H15" s="781"/>
      <c r="I15" s="141" t="s">
        <v>76</v>
      </c>
      <c r="J15" s="169">
        <v>0</v>
      </c>
      <c r="K15" s="71">
        <v>0</v>
      </c>
      <c r="L15" s="71">
        <v>0</v>
      </c>
      <c r="M15" s="175">
        <v>0</v>
      </c>
      <c r="N15" s="169">
        <v>0</v>
      </c>
      <c r="O15" s="71">
        <v>0</v>
      </c>
      <c r="P15" s="71">
        <v>0</v>
      </c>
      <c r="Q15" s="175">
        <v>0</v>
      </c>
      <c r="R15" s="169">
        <v>0</v>
      </c>
      <c r="S15" s="71">
        <v>0</v>
      </c>
      <c r="T15" s="71">
        <v>0</v>
      </c>
      <c r="U15" s="175">
        <v>0</v>
      </c>
      <c r="V15" s="169">
        <v>0</v>
      </c>
      <c r="W15" s="71">
        <v>0</v>
      </c>
      <c r="X15" s="71">
        <v>0</v>
      </c>
      <c r="Y15" s="175">
        <v>0</v>
      </c>
      <c r="Z15" s="169">
        <v>0</v>
      </c>
      <c r="AA15" s="71">
        <v>0</v>
      </c>
      <c r="AB15" s="71">
        <v>0</v>
      </c>
      <c r="AC15" s="175">
        <v>0</v>
      </c>
      <c r="AD15" s="169">
        <v>0</v>
      </c>
      <c r="AE15" s="71">
        <v>0</v>
      </c>
      <c r="AF15" s="71">
        <v>0</v>
      </c>
      <c r="AG15" s="462">
        <v>0</v>
      </c>
      <c r="AH15" s="169">
        <v>0</v>
      </c>
      <c r="AI15" s="71">
        <v>0</v>
      </c>
      <c r="AJ15" s="71">
        <v>0</v>
      </c>
      <c r="AK15" s="175">
        <v>0</v>
      </c>
      <c r="AL15" s="69">
        <v>0</v>
      </c>
      <c r="AM15" s="71">
        <v>0</v>
      </c>
      <c r="AN15" s="71">
        <v>0</v>
      </c>
      <c r="AO15" s="175">
        <v>0</v>
      </c>
      <c r="AP15" s="69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462"/>
      <c r="BF15" s="192">
        <f aca="true" t="shared" si="0" ref="BF15:BF23">M15+U15+Y15</f>
        <v>0</v>
      </c>
      <c r="BG15" s="134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794"/>
      <c r="B16" s="794"/>
      <c r="C16" s="794"/>
      <c r="D16" s="794"/>
      <c r="E16" s="799"/>
      <c r="F16" s="791"/>
      <c r="G16" s="791"/>
      <c r="H16" s="781"/>
      <c r="I16" s="141" t="s">
        <v>77</v>
      </c>
      <c r="J16" s="169">
        <v>67</v>
      </c>
      <c r="K16" s="71">
        <v>61</v>
      </c>
      <c r="L16" s="71">
        <v>0</v>
      </c>
      <c r="M16" s="242">
        <f aca="true" t="shared" si="1" ref="M16:M23">SUM(J16:L16)</f>
        <v>128</v>
      </c>
      <c r="N16" s="169">
        <v>67</v>
      </c>
      <c r="O16" s="71">
        <v>44</v>
      </c>
      <c r="P16" s="71">
        <v>0</v>
      </c>
      <c r="Q16" s="242">
        <f aca="true" t="shared" si="2" ref="Q16:Q23">SUM(N16:P16)</f>
        <v>111</v>
      </c>
      <c r="R16" s="169">
        <v>58</v>
      </c>
      <c r="S16" s="71">
        <v>39</v>
      </c>
      <c r="T16" s="71">
        <v>0</v>
      </c>
      <c r="U16" s="175">
        <f aca="true" t="shared" si="3" ref="U16:U21">SUM(R16:T16)</f>
        <v>97</v>
      </c>
      <c r="V16" s="169">
        <v>0</v>
      </c>
      <c r="W16" s="71">
        <v>0</v>
      </c>
      <c r="X16" s="71">
        <v>0</v>
      </c>
      <c r="Y16" s="175">
        <f aca="true" t="shared" si="4" ref="Y16:Y21">SUM(V16:X16)</f>
        <v>0</v>
      </c>
      <c r="Z16" s="169">
        <v>0</v>
      </c>
      <c r="AA16" s="71">
        <v>0</v>
      </c>
      <c r="AB16" s="71">
        <v>0</v>
      </c>
      <c r="AC16" s="175">
        <f aca="true" t="shared" si="5" ref="AC16:AC21">SUM(Z16:AB16)</f>
        <v>0</v>
      </c>
      <c r="AD16" s="169">
        <v>23</v>
      </c>
      <c r="AE16" s="71">
        <v>18</v>
      </c>
      <c r="AF16" s="71">
        <v>0</v>
      </c>
      <c r="AG16" s="462">
        <f aca="true" t="shared" si="6" ref="AG16:AG21">SUM(AD16:AF16)</f>
        <v>41</v>
      </c>
      <c r="AH16" s="492">
        <v>28</v>
      </c>
      <c r="AI16" s="1001">
        <v>26</v>
      </c>
      <c r="AJ16" s="1001">
        <v>0</v>
      </c>
      <c r="AK16" s="1008">
        <f aca="true" t="shared" si="7" ref="AK16:AK23">SUM(AH16:AJ16)</f>
        <v>54</v>
      </c>
      <c r="AL16" s="493">
        <v>15</v>
      </c>
      <c r="AM16" s="1001">
        <v>12</v>
      </c>
      <c r="AN16" s="1001">
        <v>0</v>
      </c>
      <c r="AO16" s="1008">
        <f aca="true" t="shared" si="8" ref="AO16:AO23">SUM(AL16:AN16)</f>
        <v>27</v>
      </c>
      <c r="AP16" s="69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462"/>
      <c r="BF16" s="192">
        <f t="shared" si="0"/>
        <v>225</v>
      </c>
      <c r="BG16" s="134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794"/>
      <c r="B17" s="794"/>
      <c r="C17" s="794"/>
      <c r="D17" s="794"/>
      <c r="E17" s="799"/>
      <c r="F17" s="791"/>
      <c r="G17" s="791"/>
      <c r="H17" s="781"/>
      <c r="I17" s="141" t="s">
        <v>78</v>
      </c>
      <c r="J17" s="169">
        <v>57</v>
      </c>
      <c r="K17" s="71">
        <v>37</v>
      </c>
      <c r="L17" s="71">
        <v>0</v>
      </c>
      <c r="M17" s="242">
        <f t="shared" si="1"/>
        <v>94</v>
      </c>
      <c r="N17" s="169">
        <v>37</v>
      </c>
      <c r="O17" s="71">
        <v>37</v>
      </c>
      <c r="P17" s="71">
        <v>0</v>
      </c>
      <c r="Q17" s="242">
        <f t="shared" si="2"/>
        <v>74</v>
      </c>
      <c r="R17" s="169">
        <v>29</v>
      </c>
      <c r="S17" s="71">
        <v>26</v>
      </c>
      <c r="T17" s="71">
        <v>0</v>
      </c>
      <c r="U17" s="175">
        <f t="shared" si="3"/>
        <v>55</v>
      </c>
      <c r="V17" s="169">
        <v>0</v>
      </c>
      <c r="W17" s="71">
        <v>0</v>
      </c>
      <c r="X17" s="71">
        <v>0</v>
      </c>
      <c r="Y17" s="175">
        <f t="shared" si="4"/>
        <v>0</v>
      </c>
      <c r="Z17" s="169">
        <v>0</v>
      </c>
      <c r="AA17" s="71">
        <v>0</v>
      </c>
      <c r="AB17" s="71">
        <v>0</v>
      </c>
      <c r="AC17" s="175">
        <f t="shared" si="5"/>
        <v>0</v>
      </c>
      <c r="AD17" s="169">
        <v>26</v>
      </c>
      <c r="AE17" s="71">
        <v>21</v>
      </c>
      <c r="AF17" s="71">
        <v>0</v>
      </c>
      <c r="AG17" s="462">
        <f t="shared" si="6"/>
        <v>47</v>
      </c>
      <c r="AH17" s="492">
        <v>38</v>
      </c>
      <c r="AI17" s="1001">
        <v>29</v>
      </c>
      <c r="AJ17" s="1001">
        <v>0</v>
      </c>
      <c r="AK17" s="1008">
        <f t="shared" si="7"/>
        <v>67</v>
      </c>
      <c r="AL17" s="493">
        <v>14</v>
      </c>
      <c r="AM17" s="1001">
        <v>16</v>
      </c>
      <c r="AN17" s="1001">
        <v>0</v>
      </c>
      <c r="AO17" s="1008">
        <f t="shared" si="8"/>
        <v>30</v>
      </c>
      <c r="AP17" s="69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462"/>
      <c r="BF17" s="192">
        <f t="shared" si="0"/>
        <v>149</v>
      </c>
      <c r="BG17" s="134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794"/>
      <c r="B18" s="794"/>
      <c r="C18" s="794"/>
      <c r="D18" s="794"/>
      <c r="E18" s="799"/>
      <c r="F18" s="791"/>
      <c r="G18" s="791"/>
      <c r="H18" s="781"/>
      <c r="I18" s="141" t="s">
        <v>79</v>
      </c>
      <c r="J18" s="169">
        <v>1</v>
      </c>
      <c r="K18" s="71">
        <v>1</v>
      </c>
      <c r="L18" s="71">
        <v>0</v>
      </c>
      <c r="M18" s="242">
        <f t="shared" si="1"/>
        <v>2</v>
      </c>
      <c r="N18" s="169"/>
      <c r="O18" s="71">
        <v>1</v>
      </c>
      <c r="P18" s="71">
        <v>0</v>
      </c>
      <c r="Q18" s="242">
        <f t="shared" si="2"/>
        <v>1</v>
      </c>
      <c r="R18" s="169">
        <v>0</v>
      </c>
      <c r="S18" s="71">
        <v>0</v>
      </c>
      <c r="T18" s="71">
        <v>0</v>
      </c>
      <c r="U18" s="175">
        <f t="shared" si="3"/>
        <v>0</v>
      </c>
      <c r="V18" s="169">
        <v>0</v>
      </c>
      <c r="W18" s="71">
        <v>0</v>
      </c>
      <c r="X18" s="71">
        <v>0</v>
      </c>
      <c r="Y18" s="175">
        <f t="shared" si="4"/>
        <v>0</v>
      </c>
      <c r="Z18" s="169">
        <v>0</v>
      </c>
      <c r="AA18" s="71">
        <v>0</v>
      </c>
      <c r="AB18" s="71">
        <v>0</v>
      </c>
      <c r="AC18" s="175">
        <f t="shared" si="5"/>
        <v>0</v>
      </c>
      <c r="AD18" s="169">
        <v>0</v>
      </c>
      <c r="AE18" s="71">
        <v>0</v>
      </c>
      <c r="AF18" s="71">
        <v>0</v>
      </c>
      <c r="AG18" s="462">
        <f t="shared" si="6"/>
        <v>0</v>
      </c>
      <c r="AH18" s="492">
        <v>0</v>
      </c>
      <c r="AI18" s="1001">
        <v>0</v>
      </c>
      <c r="AJ18" s="1001">
        <v>0</v>
      </c>
      <c r="AK18" s="1008">
        <f t="shared" si="7"/>
        <v>0</v>
      </c>
      <c r="AL18" s="493">
        <v>0</v>
      </c>
      <c r="AM18" s="1001">
        <v>0</v>
      </c>
      <c r="AN18" s="1001">
        <v>0</v>
      </c>
      <c r="AO18" s="1008">
        <f t="shared" si="8"/>
        <v>0</v>
      </c>
      <c r="AP18" s="69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462"/>
      <c r="BF18" s="192">
        <f t="shared" si="0"/>
        <v>2</v>
      </c>
      <c r="BG18" s="134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46.5" customHeight="1">
      <c r="A19" s="794"/>
      <c r="B19" s="794"/>
      <c r="C19" s="794"/>
      <c r="D19" s="794"/>
      <c r="E19" s="799"/>
      <c r="F19" s="791"/>
      <c r="G19" s="791"/>
      <c r="H19" s="782"/>
      <c r="I19" s="147" t="s">
        <v>245</v>
      </c>
      <c r="J19" s="169">
        <f>SUM(J16:J18)</f>
        <v>125</v>
      </c>
      <c r="K19" s="71">
        <f>SUM(K16:K18)</f>
        <v>99</v>
      </c>
      <c r="L19" s="71">
        <f>SUM(L16:L18)</f>
        <v>0</v>
      </c>
      <c r="M19" s="170">
        <f t="shared" si="1"/>
        <v>224</v>
      </c>
      <c r="N19" s="169">
        <f>SUM(N16:N18)</f>
        <v>104</v>
      </c>
      <c r="O19" s="71">
        <f>SUM(O16:O18)</f>
        <v>82</v>
      </c>
      <c r="P19" s="71">
        <f>SUM(P16:P18)</f>
        <v>0</v>
      </c>
      <c r="Q19" s="170">
        <f t="shared" si="2"/>
        <v>186</v>
      </c>
      <c r="R19" s="169">
        <f>SUM(R16:R18)</f>
        <v>87</v>
      </c>
      <c r="S19" s="71">
        <f>SUM(S16:S18)</f>
        <v>65</v>
      </c>
      <c r="T19" s="71">
        <f>SUM(T16:T18)</f>
        <v>0</v>
      </c>
      <c r="U19" s="170">
        <f t="shared" si="3"/>
        <v>152</v>
      </c>
      <c r="V19" s="169">
        <f>SUM(V16:V18)</f>
        <v>0</v>
      </c>
      <c r="W19" s="71">
        <f>SUM(W16:W18)</f>
        <v>0</v>
      </c>
      <c r="X19" s="71">
        <f>SUM(X16:X18)</f>
        <v>0</v>
      </c>
      <c r="Y19" s="170">
        <f t="shared" si="4"/>
        <v>0</v>
      </c>
      <c r="Z19" s="169">
        <f>SUM(Z16:Z18)</f>
        <v>0</v>
      </c>
      <c r="AA19" s="71">
        <f>SUM(AA16:AA18)</f>
        <v>0</v>
      </c>
      <c r="AB19" s="71">
        <f>SUM(AB16:AB18)</f>
        <v>0</v>
      </c>
      <c r="AC19" s="170">
        <f t="shared" si="5"/>
        <v>0</v>
      </c>
      <c r="AD19" s="169">
        <f>SUM(AD16:AD18)</f>
        <v>49</v>
      </c>
      <c r="AE19" s="71">
        <f>SUM(AE16:AE18)</f>
        <v>39</v>
      </c>
      <c r="AF19" s="71">
        <f>SUM(AF16:AF18)</f>
        <v>0</v>
      </c>
      <c r="AG19" s="135">
        <f t="shared" si="6"/>
        <v>88</v>
      </c>
      <c r="AH19" s="492">
        <f>SUM(AH16:AH18)</f>
        <v>66</v>
      </c>
      <c r="AI19" s="1001">
        <f>SUM(AI16:AI18)</f>
        <v>55</v>
      </c>
      <c r="AJ19" s="1001">
        <f>SUM(AJ16:AJ18)</f>
        <v>0</v>
      </c>
      <c r="AK19" s="1003">
        <f t="shared" si="7"/>
        <v>121</v>
      </c>
      <c r="AL19" s="493">
        <f>SUM(AL16:AL18)</f>
        <v>29</v>
      </c>
      <c r="AM19" s="1001">
        <f>SUM(AM16:AM18)</f>
        <v>28</v>
      </c>
      <c r="AN19" s="1001">
        <f>SUM(AN16:AN18)</f>
        <v>0</v>
      </c>
      <c r="AO19" s="1003">
        <f t="shared" si="8"/>
        <v>57</v>
      </c>
      <c r="AP19" s="69"/>
      <c r="AQ19" s="71"/>
      <c r="AR19" s="71"/>
      <c r="AS19" s="160"/>
      <c r="AT19" s="71"/>
      <c r="AU19" s="71"/>
      <c r="AV19" s="71"/>
      <c r="AW19" s="160"/>
      <c r="AX19" s="71"/>
      <c r="AY19" s="71"/>
      <c r="AZ19" s="71"/>
      <c r="BA19" s="160"/>
      <c r="BB19" s="71"/>
      <c r="BC19" s="71"/>
      <c r="BD19" s="71"/>
      <c r="BE19" s="135"/>
      <c r="BF19" s="193">
        <f t="shared" si="0"/>
        <v>376</v>
      </c>
      <c r="BG19" s="134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794"/>
      <c r="B20" s="794"/>
      <c r="C20" s="794"/>
      <c r="D20" s="794"/>
      <c r="E20" s="799"/>
      <c r="F20" s="791"/>
      <c r="G20" s="791"/>
      <c r="H20" s="783" t="s">
        <v>80</v>
      </c>
      <c r="I20" s="141" t="s">
        <v>81</v>
      </c>
      <c r="J20" s="169">
        <v>125</v>
      </c>
      <c r="K20" s="71">
        <v>99</v>
      </c>
      <c r="L20" s="71">
        <v>0</v>
      </c>
      <c r="M20" s="170">
        <f t="shared" si="1"/>
        <v>224</v>
      </c>
      <c r="N20" s="169">
        <v>101</v>
      </c>
      <c r="O20" s="71">
        <v>76</v>
      </c>
      <c r="P20" s="71">
        <v>0</v>
      </c>
      <c r="Q20" s="175">
        <f t="shared" si="2"/>
        <v>177</v>
      </c>
      <c r="R20" s="169">
        <v>79</v>
      </c>
      <c r="S20" s="71">
        <v>61</v>
      </c>
      <c r="T20" s="71"/>
      <c r="U20" s="170">
        <f t="shared" si="3"/>
        <v>140</v>
      </c>
      <c r="V20" s="169">
        <v>0</v>
      </c>
      <c r="W20" s="71">
        <v>0</v>
      </c>
      <c r="X20" s="71">
        <v>0</v>
      </c>
      <c r="Y20" s="170">
        <f t="shared" si="4"/>
        <v>0</v>
      </c>
      <c r="Z20" s="169">
        <v>0</v>
      </c>
      <c r="AA20" s="71">
        <v>0</v>
      </c>
      <c r="AB20" s="71">
        <v>0</v>
      </c>
      <c r="AC20" s="170">
        <f t="shared" si="5"/>
        <v>0</v>
      </c>
      <c r="AD20" s="169">
        <v>41</v>
      </c>
      <c r="AE20" s="71">
        <v>28</v>
      </c>
      <c r="AF20" s="71"/>
      <c r="AG20" s="135">
        <f t="shared" si="6"/>
        <v>69</v>
      </c>
      <c r="AH20" s="492">
        <v>61</v>
      </c>
      <c r="AI20" s="1001">
        <v>48</v>
      </c>
      <c r="AJ20" s="1001"/>
      <c r="AK20" s="1003">
        <f t="shared" si="7"/>
        <v>109</v>
      </c>
      <c r="AL20" s="493">
        <v>26</v>
      </c>
      <c r="AM20" s="1001">
        <v>24</v>
      </c>
      <c r="AN20" s="1001"/>
      <c r="AO20" s="1003">
        <f t="shared" si="8"/>
        <v>50</v>
      </c>
      <c r="AP20" s="69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462"/>
      <c r="BF20" s="192">
        <f t="shared" si="0"/>
        <v>364</v>
      </c>
      <c r="BG20" s="134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794"/>
      <c r="B21" s="794"/>
      <c r="C21" s="794"/>
      <c r="D21" s="794"/>
      <c r="E21" s="799"/>
      <c r="F21" s="791"/>
      <c r="G21" s="791"/>
      <c r="H21" s="784"/>
      <c r="I21" s="141" t="s">
        <v>82</v>
      </c>
      <c r="J21" s="169">
        <v>0</v>
      </c>
      <c r="K21" s="71">
        <v>0</v>
      </c>
      <c r="L21" s="71">
        <v>0</v>
      </c>
      <c r="M21" s="170">
        <f t="shared" si="1"/>
        <v>0</v>
      </c>
      <c r="N21" s="169">
        <v>3</v>
      </c>
      <c r="O21" s="71">
        <v>6</v>
      </c>
      <c r="P21" s="71">
        <v>0</v>
      </c>
      <c r="Q21" s="175">
        <f t="shared" si="2"/>
        <v>9</v>
      </c>
      <c r="R21" s="169">
        <v>8</v>
      </c>
      <c r="S21" s="71">
        <v>4</v>
      </c>
      <c r="T21" s="71">
        <v>0</v>
      </c>
      <c r="U21" s="175">
        <f t="shared" si="3"/>
        <v>12</v>
      </c>
      <c r="V21" s="169">
        <v>0</v>
      </c>
      <c r="W21" s="71">
        <v>0</v>
      </c>
      <c r="X21" s="71">
        <v>0</v>
      </c>
      <c r="Y21" s="175">
        <f t="shared" si="4"/>
        <v>0</v>
      </c>
      <c r="Z21" s="169">
        <v>0</v>
      </c>
      <c r="AA21" s="71">
        <v>0</v>
      </c>
      <c r="AB21" s="71">
        <v>0</v>
      </c>
      <c r="AC21" s="175">
        <f t="shared" si="5"/>
        <v>0</v>
      </c>
      <c r="AD21" s="169">
        <v>8</v>
      </c>
      <c r="AE21" s="71">
        <v>11</v>
      </c>
      <c r="AF21" s="71">
        <v>0</v>
      </c>
      <c r="AG21" s="462">
        <f t="shared" si="6"/>
        <v>19</v>
      </c>
      <c r="AH21" s="492">
        <v>5</v>
      </c>
      <c r="AI21" s="1001">
        <v>7</v>
      </c>
      <c r="AJ21" s="1001">
        <v>0</v>
      </c>
      <c r="AK21" s="1008">
        <f t="shared" si="7"/>
        <v>12</v>
      </c>
      <c r="AL21" s="493">
        <v>3</v>
      </c>
      <c r="AM21" s="1001">
        <v>4</v>
      </c>
      <c r="AN21" s="1001">
        <v>0</v>
      </c>
      <c r="AO21" s="1008">
        <f t="shared" si="8"/>
        <v>7</v>
      </c>
      <c r="AP21" s="69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462"/>
      <c r="BF21" s="192">
        <f t="shared" si="0"/>
        <v>12</v>
      </c>
      <c r="BG21" s="134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794"/>
      <c r="B22" s="794"/>
      <c r="C22" s="794"/>
      <c r="D22" s="794"/>
      <c r="E22" s="799"/>
      <c r="F22" s="791"/>
      <c r="G22" s="791"/>
      <c r="H22" s="785" t="s">
        <v>83</v>
      </c>
      <c r="I22" s="141" t="s">
        <v>84</v>
      </c>
      <c r="J22" s="169">
        <v>0</v>
      </c>
      <c r="K22" s="71">
        <v>0</v>
      </c>
      <c r="L22" s="71">
        <v>0</v>
      </c>
      <c r="M22" s="170">
        <f t="shared" si="1"/>
        <v>0</v>
      </c>
      <c r="N22" s="169">
        <v>0</v>
      </c>
      <c r="O22" s="71">
        <v>0</v>
      </c>
      <c r="P22" s="71">
        <v>0</v>
      </c>
      <c r="Q22" s="170">
        <f t="shared" si="2"/>
        <v>0</v>
      </c>
      <c r="R22" s="169">
        <v>0</v>
      </c>
      <c r="S22" s="71">
        <v>0</v>
      </c>
      <c r="T22" s="71">
        <v>0</v>
      </c>
      <c r="U22" s="170">
        <f>SUM(R22:T22)</f>
        <v>0</v>
      </c>
      <c r="V22" s="169">
        <v>0</v>
      </c>
      <c r="W22" s="71">
        <v>0</v>
      </c>
      <c r="X22" s="71">
        <v>0</v>
      </c>
      <c r="Y22" s="170">
        <f>SUM(V22:X22)</f>
        <v>0</v>
      </c>
      <c r="Z22" s="169">
        <v>0</v>
      </c>
      <c r="AA22" s="71">
        <v>0</v>
      </c>
      <c r="AB22" s="71">
        <v>0</v>
      </c>
      <c r="AC22" s="170">
        <f>SUM(Z22:AB22)</f>
        <v>0</v>
      </c>
      <c r="AD22" s="169">
        <v>0</v>
      </c>
      <c r="AE22" s="71">
        <v>0</v>
      </c>
      <c r="AF22" s="71">
        <v>0</v>
      </c>
      <c r="AG22" s="135">
        <f>SUM(AD22:AF22)</f>
        <v>0</v>
      </c>
      <c r="AH22" s="169">
        <v>0</v>
      </c>
      <c r="AI22" s="71">
        <v>0</v>
      </c>
      <c r="AJ22" s="71">
        <v>0</v>
      </c>
      <c r="AK22" s="170">
        <f t="shared" si="7"/>
        <v>0</v>
      </c>
      <c r="AL22" s="69">
        <v>0</v>
      </c>
      <c r="AM22" s="71">
        <v>0</v>
      </c>
      <c r="AN22" s="71">
        <v>0</v>
      </c>
      <c r="AO22" s="170">
        <f t="shared" si="8"/>
        <v>0</v>
      </c>
      <c r="AP22" s="69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462"/>
      <c r="BF22" s="192">
        <f t="shared" si="0"/>
        <v>0</v>
      </c>
      <c r="BG22" s="134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795"/>
      <c r="B23" s="794"/>
      <c r="C23" s="794"/>
      <c r="D23" s="794"/>
      <c r="E23" s="800"/>
      <c r="F23" s="792"/>
      <c r="G23" s="792"/>
      <c r="H23" s="786"/>
      <c r="I23" s="143" t="s">
        <v>85</v>
      </c>
      <c r="J23" s="186">
        <v>0</v>
      </c>
      <c r="K23" s="139">
        <v>0</v>
      </c>
      <c r="L23" s="139">
        <v>0</v>
      </c>
      <c r="M23" s="238">
        <f t="shared" si="1"/>
        <v>0</v>
      </c>
      <c r="N23" s="186">
        <v>0</v>
      </c>
      <c r="O23" s="139">
        <v>0</v>
      </c>
      <c r="P23" s="139">
        <v>0</v>
      </c>
      <c r="Q23" s="238">
        <f t="shared" si="2"/>
        <v>0</v>
      </c>
      <c r="R23" s="171">
        <v>0</v>
      </c>
      <c r="S23" s="75">
        <v>0</v>
      </c>
      <c r="T23" s="75">
        <v>0</v>
      </c>
      <c r="U23" s="237">
        <f>SUM(R23:T23)</f>
        <v>0</v>
      </c>
      <c r="V23" s="171">
        <v>0</v>
      </c>
      <c r="W23" s="75">
        <v>0</v>
      </c>
      <c r="X23" s="75">
        <v>0</v>
      </c>
      <c r="Y23" s="237">
        <f>SUM(V23:X23)</f>
        <v>0</v>
      </c>
      <c r="Z23" s="171">
        <v>0</v>
      </c>
      <c r="AA23" s="75">
        <v>0</v>
      </c>
      <c r="AB23" s="75">
        <v>0</v>
      </c>
      <c r="AC23" s="237">
        <f>SUM(Z23:AB23)</f>
        <v>0</v>
      </c>
      <c r="AD23" s="171">
        <v>0</v>
      </c>
      <c r="AE23" s="75">
        <v>0</v>
      </c>
      <c r="AF23" s="75">
        <v>0</v>
      </c>
      <c r="AG23" s="391">
        <f>SUM(AD23:AF23)</f>
        <v>0</v>
      </c>
      <c r="AH23" s="171">
        <v>0</v>
      </c>
      <c r="AI23" s="75">
        <v>0</v>
      </c>
      <c r="AJ23" s="75">
        <v>0</v>
      </c>
      <c r="AK23" s="237">
        <f t="shared" si="7"/>
        <v>0</v>
      </c>
      <c r="AL23" s="74">
        <v>0</v>
      </c>
      <c r="AM23" s="75">
        <v>0</v>
      </c>
      <c r="AN23" s="75">
        <v>0</v>
      </c>
      <c r="AO23" s="237">
        <f t="shared" si="8"/>
        <v>0</v>
      </c>
      <c r="AP23" s="137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467"/>
      <c r="BF23" s="1024">
        <f t="shared" si="0"/>
        <v>0</v>
      </c>
      <c r="BG23" s="134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5" customHeight="1">
      <c r="A24" s="793" t="s">
        <v>229</v>
      </c>
      <c r="B24" s="794"/>
      <c r="C24" s="794"/>
      <c r="D24" s="794"/>
      <c r="E24" s="798" t="s">
        <v>261</v>
      </c>
      <c r="F24" s="790">
        <v>1300</v>
      </c>
      <c r="G24" s="790" t="s">
        <v>230</v>
      </c>
      <c r="H24" s="780" t="s">
        <v>74</v>
      </c>
      <c r="I24" s="140" t="s">
        <v>75</v>
      </c>
      <c r="J24" s="167">
        <v>0</v>
      </c>
      <c r="K24" s="78">
        <v>0</v>
      </c>
      <c r="L24" s="78">
        <v>0</v>
      </c>
      <c r="M24" s="174">
        <v>0</v>
      </c>
      <c r="N24" s="167">
        <v>0</v>
      </c>
      <c r="O24" s="78">
        <v>0</v>
      </c>
      <c r="P24" s="78">
        <v>0</v>
      </c>
      <c r="Q24" s="174">
        <v>0</v>
      </c>
      <c r="R24" s="167">
        <v>0</v>
      </c>
      <c r="S24" s="78">
        <v>0</v>
      </c>
      <c r="T24" s="78">
        <v>0</v>
      </c>
      <c r="U24" s="136">
        <v>0</v>
      </c>
      <c r="V24" s="172">
        <v>0</v>
      </c>
      <c r="W24" s="66">
        <v>0</v>
      </c>
      <c r="X24" s="66">
        <v>0</v>
      </c>
      <c r="Y24" s="468">
        <v>0</v>
      </c>
      <c r="Z24" s="172">
        <v>0</v>
      </c>
      <c r="AA24" s="66">
        <v>0</v>
      </c>
      <c r="AB24" s="66">
        <v>0</v>
      </c>
      <c r="AC24" s="468">
        <v>0</v>
      </c>
      <c r="AD24" s="167">
        <v>0</v>
      </c>
      <c r="AE24" s="78">
        <v>0</v>
      </c>
      <c r="AF24" s="78">
        <v>0</v>
      </c>
      <c r="AG24" s="136">
        <v>0</v>
      </c>
      <c r="AH24" s="172">
        <v>0</v>
      </c>
      <c r="AI24" s="66">
        <v>0</v>
      </c>
      <c r="AJ24" s="66">
        <v>0</v>
      </c>
      <c r="AK24" s="468">
        <v>0</v>
      </c>
      <c r="AL24" s="490">
        <v>0</v>
      </c>
      <c r="AM24" s="1006">
        <v>0</v>
      </c>
      <c r="AN24" s="1006">
        <v>0</v>
      </c>
      <c r="AO24" s="1022">
        <v>0</v>
      </c>
      <c r="AP24" s="83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136"/>
      <c r="BF24" s="191">
        <f>M24+Q24+U24+Y24+AC24+AG24+AK24+AO24</f>
        <v>0</v>
      </c>
      <c r="BG24" s="134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794"/>
      <c r="B25" s="794"/>
      <c r="C25" s="794"/>
      <c r="D25" s="794"/>
      <c r="E25" s="799"/>
      <c r="F25" s="791"/>
      <c r="G25" s="791"/>
      <c r="H25" s="781"/>
      <c r="I25" s="141" t="s">
        <v>76</v>
      </c>
      <c r="J25" s="169">
        <v>0</v>
      </c>
      <c r="K25" s="71">
        <v>0</v>
      </c>
      <c r="L25" s="71">
        <v>0</v>
      </c>
      <c r="M25" s="175">
        <v>0</v>
      </c>
      <c r="N25" s="169">
        <v>0</v>
      </c>
      <c r="O25" s="71">
        <v>0</v>
      </c>
      <c r="P25" s="71">
        <v>0</v>
      </c>
      <c r="Q25" s="175">
        <v>0</v>
      </c>
      <c r="R25" s="169">
        <v>0</v>
      </c>
      <c r="S25" s="71">
        <v>0</v>
      </c>
      <c r="T25" s="71">
        <v>0</v>
      </c>
      <c r="U25" s="462">
        <v>0</v>
      </c>
      <c r="V25" s="169">
        <v>0</v>
      </c>
      <c r="W25" s="71">
        <v>0</v>
      </c>
      <c r="X25" s="71">
        <v>0</v>
      </c>
      <c r="Y25" s="462">
        <v>0</v>
      </c>
      <c r="Z25" s="169">
        <v>0</v>
      </c>
      <c r="AA25" s="71">
        <v>0</v>
      </c>
      <c r="AB25" s="71">
        <v>0</v>
      </c>
      <c r="AC25" s="462">
        <v>0</v>
      </c>
      <c r="AD25" s="169">
        <v>0</v>
      </c>
      <c r="AE25" s="71">
        <v>0</v>
      </c>
      <c r="AF25" s="71">
        <v>0</v>
      </c>
      <c r="AG25" s="462">
        <v>0</v>
      </c>
      <c r="AH25" s="169">
        <v>0</v>
      </c>
      <c r="AI25" s="71">
        <v>0</v>
      </c>
      <c r="AJ25" s="71">
        <v>0</v>
      </c>
      <c r="AK25" s="462">
        <v>0</v>
      </c>
      <c r="AL25" s="492">
        <v>0</v>
      </c>
      <c r="AM25" s="1001">
        <v>0</v>
      </c>
      <c r="AN25" s="1001">
        <v>0</v>
      </c>
      <c r="AO25" s="1008">
        <v>0</v>
      </c>
      <c r="AP25" s="69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462"/>
      <c r="BF25" s="192">
        <f aca="true" t="shared" si="9" ref="BF25:BF33">M25+Q25+U25+Y25+AC25+AG25+AK25+AO25</f>
        <v>0</v>
      </c>
      <c r="BG25" s="134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3.5">
      <c r="A26" s="794"/>
      <c r="B26" s="794"/>
      <c r="C26" s="794"/>
      <c r="D26" s="794"/>
      <c r="E26" s="799"/>
      <c r="F26" s="791"/>
      <c r="G26" s="791"/>
      <c r="H26" s="781"/>
      <c r="I26" s="141" t="s">
        <v>77</v>
      </c>
      <c r="J26" s="169">
        <v>14</v>
      </c>
      <c r="K26" s="71">
        <v>29</v>
      </c>
      <c r="L26" s="71">
        <v>0</v>
      </c>
      <c r="M26" s="242">
        <f>SUM(J26:L26)</f>
        <v>43</v>
      </c>
      <c r="N26" s="169">
        <v>10</v>
      </c>
      <c r="O26" s="71">
        <v>20</v>
      </c>
      <c r="P26" s="122">
        <v>0</v>
      </c>
      <c r="Q26" s="242">
        <f aca="true" t="shared" si="10" ref="Q26:Q33">SUM(N26:P26)</f>
        <v>30</v>
      </c>
      <c r="R26" s="169">
        <v>6</v>
      </c>
      <c r="S26" s="71">
        <v>18</v>
      </c>
      <c r="T26" s="122">
        <v>0</v>
      </c>
      <c r="U26" s="135">
        <f aca="true" t="shared" si="11" ref="U26:U33">SUM(R26:T26)</f>
        <v>24</v>
      </c>
      <c r="V26" s="169">
        <v>3</v>
      </c>
      <c r="W26" s="71">
        <v>7</v>
      </c>
      <c r="X26" s="423">
        <v>0</v>
      </c>
      <c r="Y26" s="135">
        <f aca="true" t="shared" si="12" ref="Y26:Y32">SUM(V26:X26)</f>
        <v>10</v>
      </c>
      <c r="Z26" s="169">
        <v>5</v>
      </c>
      <c r="AA26" s="71">
        <v>11</v>
      </c>
      <c r="AB26" s="423">
        <v>0</v>
      </c>
      <c r="AC26" s="135">
        <f aca="true" t="shared" si="13" ref="AC26:AC33">SUM(Z26:AB26)</f>
        <v>16</v>
      </c>
      <c r="AD26" s="169">
        <v>3</v>
      </c>
      <c r="AE26" s="71">
        <v>13</v>
      </c>
      <c r="AF26" s="122">
        <v>0</v>
      </c>
      <c r="AG26" s="135">
        <f aca="true" t="shared" si="14" ref="AG26:AG33">SUM(AD26:AF26)</f>
        <v>16</v>
      </c>
      <c r="AH26" s="492">
        <v>15</v>
      </c>
      <c r="AI26" s="1001">
        <v>6</v>
      </c>
      <c r="AJ26" s="121">
        <v>0</v>
      </c>
      <c r="AK26" s="1018">
        <f aca="true" t="shared" si="15" ref="AK26:AK33">SUM(AH26:AJ26)</f>
        <v>21</v>
      </c>
      <c r="AL26" s="492">
        <v>12</v>
      </c>
      <c r="AM26" s="1001">
        <v>5</v>
      </c>
      <c r="AN26" s="121">
        <v>0</v>
      </c>
      <c r="AO26" s="1003">
        <f aca="true" t="shared" si="16" ref="AO26:AO33">SUM(AL26:AN26)</f>
        <v>17</v>
      </c>
      <c r="AP26" s="69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462"/>
      <c r="BF26" s="192">
        <f t="shared" si="9"/>
        <v>177</v>
      </c>
      <c r="BG26" s="134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3.5">
      <c r="A27" s="794"/>
      <c r="B27" s="794"/>
      <c r="C27" s="794"/>
      <c r="D27" s="794"/>
      <c r="E27" s="799"/>
      <c r="F27" s="791"/>
      <c r="G27" s="791"/>
      <c r="H27" s="781"/>
      <c r="I27" s="141" t="s">
        <v>78</v>
      </c>
      <c r="J27" s="169">
        <v>8</v>
      </c>
      <c r="K27" s="71">
        <v>15</v>
      </c>
      <c r="L27" s="71">
        <v>0</v>
      </c>
      <c r="M27" s="242">
        <f aca="true" t="shared" si="17" ref="M27:M33">SUM(J27:L27)</f>
        <v>23</v>
      </c>
      <c r="N27" s="169">
        <v>3</v>
      </c>
      <c r="O27" s="71">
        <v>8</v>
      </c>
      <c r="P27" s="122">
        <v>0</v>
      </c>
      <c r="Q27" s="242">
        <f t="shared" si="10"/>
        <v>11</v>
      </c>
      <c r="R27" s="169">
        <v>5</v>
      </c>
      <c r="S27" s="71">
        <v>17</v>
      </c>
      <c r="T27" s="122">
        <v>0</v>
      </c>
      <c r="U27" s="135">
        <f t="shared" si="11"/>
        <v>22</v>
      </c>
      <c r="V27" s="169">
        <v>4</v>
      </c>
      <c r="W27" s="71">
        <v>20</v>
      </c>
      <c r="X27" s="423">
        <v>0</v>
      </c>
      <c r="Y27" s="135">
        <f t="shared" si="12"/>
        <v>24</v>
      </c>
      <c r="Z27" s="169">
        <v>2</v>
      </c>
      <c r="AA27" s="71">
        <v>12</v>
      </c>
      <c r="AB27" s="423">
        <v>0</v>
      </c>
      <c r="AC27" s="135">
        <f t="shared" si="13"/>
        <v>14</v>
      </c>
      <c r="AD27" s="169">
        <v>9</v>
      </c>
      <c r="AE27" s="71">
        <v>21</v>
      </c>
      <c r="AF27" s="122">
        <v>0</v>
      </c>
      <c r="AG27" s="135">
        <f t="shared" si="14"/>
        <v>30</v>
      </c>
      <c r="AH27" s="492">
        <v>6</v>
      </c>
      <c r="AI27" s="1001">
        <v>14</v>
      </c>
      <c r="AJ27" s="121">
        <v>0</v>
      </c>
      <c r="AK27" s="1018">
        <f t="shared" si="15"/>
        <v>20</v>
      </c>
      <c r="AL27" s="492">
        <v>6</v>
      </c>
      <c r="AM27" s="1001">
        <v>15</v>
      </c>
      <c r="AN27" s="121">
        <v>0</v>
      </c>
      <c r="AO27" s="1003">
        <f t="shared" si="16"/>
        <v>21</v>
      </c>
      <c r="AP27" s="69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462"/>
      <c r="BF27" s="192">
        <f t="shared" si="9"/>
        <v>165</v>
      </c>
      <c r="BG27" s="134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3.5">
      <c r="A28" s="794"/>
      <c r="B28" s="794"/>
      <c r="C28" s="794"/>
      <c r="D28" s="794"/>
      <c r="E28" s="799"/>
      <c r="F28" s="791"/>
      <c r="G28" s="791"/>
      <c r="H28" s="781"/>
      <c r="I28" s="141" t="s">
        <v>79</v>
      </c>
      <c r="J28" s="169">
        <v>0</v>
      </c>
      <c r="K28" s="71">
        <v>0</v>
      </c>
      <c r="L28" s="71">
        <v>0</v>
      </c>
      <c r="M28" s="242">
        <f t="shared" si="17"/>
        <v>0</v>
      </c>
      <c r="N28" s="169">
        <v>0</v>
      </c>
      <c r="O28" s="71">
        <v>0</v>
      </c>
      <c r="P28" s="122">
        <v>0</v>
      </c>
      <c r="Q28" s="242">
        <f t="shared" si="10"/>
        <v>0</v>
      </c>
      <c r="R28" s="169">
        <v>0</v>
      </c>
      <c r="S28" s="71">
        <v>0</v>
      </c>
      <c r="T28" s="122">
        <v>0</v>
      </c>
      <c r="U28" s="135">
        <f t="shared" si="11"/>
        <v>0</v>
      </c>
      <c r="V28" s="169">
        <v>0</v>
      </c>
      <c r="W28" s="71">
        <v>0</v>
      </c>
      <c r="X28" s="423">
        <v>0</v>
      </c>
      <c r="Y28" s="135">
        <f t="shared" si="12"/>
        <v>0</v>
      </c>
      <c r="Z28" s="169">
        <v>0</v>
      </c>
      <c r="AA28" s="71">
        <v>0</v>
      </c>
      <c r="AB28" s="423">
        <v>0</v>
      </c>
      <c r="AC28" s="135">
        <f t="shared" si="13"/>
        <v>0</v>
      </c>
      <c r="AD28" s="169">
        <v>0</v>
      </c>
      <c r="AE28" s="71">
        <v>0</v>
      </c>
      <c r="AF28" s="122">
        <v>0</v>
      </c>
      <c r="AG28" s="135">
        <f t="shared" si="14"/>
        <v>0</v>
      </c>
      <c r="AH28" s="492">
        <v>0</v>
      </c>
      <c r="AI28" s="1001">
        <v>0</v>
      </c>
      <c r="AJ28" s="121">
        <v>0</v>
      </c>
      <c r="AK28" s="1018">
        <f t="shared" si="15"/>
        <v>0</v>
      </c>
      <c r="AL28" s="492">
        <v>0</v>
      </c>
      <c r="AM28" s="1001">
        <v>0</v>
      </c>
      <c r="AN28" s="121">
        <v>0</v>
      </c>
      <c r="AO28" s="1003">
        <f t="shared" si="16"/>
        <v>0</v>
      </c>
      <c r="AP28" s="69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462"/>
      <c r="BF28" s="192">
        <f t="shared" si="9"/>
        <v>0</v>
      </c>
      <c r="BG28" s="134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51" customHeight="1">
      <c r="A29" s="794"/>
      <c r="B29" s="794"/>
      <c r="C29" s="794"/>
      <c r="D29" s="794"/>
      <c r="E29" s="799"/>
      <c r="F29" s="791"/>
      <c r="G29" s="791"/>
      <c r="H29" s="782"/>
      <c r="I29" s="147" t="s">
        <v>234</v>
      </c>
      <c r="J29" s="169">
        <f>SUM(J26:J28)</f>
        <v>22</v>
      </c>
      <c r="K29" s="71">
        <f>SUM(K26:K28)</f>
        <v>44</v>
      </c>
      <c r="L29" s="71">
        <f>SUM(L26:L28)</f>
        <v>0</v>
      </c>
      <c r="M29" s="170">
        <f>SUM(J29:L29)</f>
        <v>66</v>
      </c>
      <c r="N29" s="169">
        <f>SUM(N26:N28)</f>
        <v>13</v>
      </c>
      <c r="O29" s="71">
        <f>SUM(O26:O28)</f>
        <v>28</v>
      </c>
      <c r="P29" s="71">
        <f>SUM(P26:P28)</f>
        <v>0</v>
      </c>
      <c r="Q29" s="170">
        <f t="shared" si="10"/>
        <v>41</v>
      </c>
      <c r="R29" s="169">
        <f>SUM(R26:R28)</f>
        <v>11</v>
      </c>
      <c r="S29" s="71">
        <f>SUM(S26:S28)</f>
        <v>35</v>
      </c>
      <c r="T29" s="71">
        <f>SUM(T26:T28)</f>
        <v>0</v>
      </c>
      <c r="U29" s="135">
        <f t="shared" si="11"/>
        <v>46</v>
      </c>
      <c r="V29" s="169">
        <f>SUM(V26:V28)</f>
        <v>7</v>
      </c>
      <c r="W29" s="71">
        <f>SUM(W26:W28)</f>
        <v>27</v>
      </c>
      <c r="X29" s="71">
        <f>SUM(X26:X28)</f>
        <v>0</v>
      </c>
      <c r="Y29" s="135">
        <f t="shared" si="12"/>
        <v>34</v>
      </c>
      <c r="Z29" s="169">
        <f>SUM(Z26:Z28)</f>
        <v>7</v>
      </c>
      <c r="AA29" s="71">
        <f>SUM(AA26:AA28)</f>
        <v>23</v>
      </c>
      <c r="AB29" s="71">
        <f>SUM(AB26:AB28)</f>
        <v>0</v>
      </c>
      <c r="AC29" s="135">
        <f t="shared" si="13"/>
        <v>30</v>
      </c>
      <c r="AD29" s="169">
        <f>SUM(AD26:AD28)</f>
        <v>12</v>
      </c>
      <c r="AE29" s="71">
        <f>SUM(AE26:AE28)</f>
        <v>34</v>
      </c>
      <c r="AF29" s="71">
        <f>SUM(AF26:AF28)</f>
        <v>0</v>
      </c>
      <c r="AG29" s="135">
        <f>SUM(AD29:AF29)</f>
        <v>46</v>
      </c>
      <c r="AH29" s="492">
        <f>SUM(AH26:AH28)</f>
        <v>21</v>
      </c>
      <c r="AI29" s="1001">
        <f>SUM(AI26:AI28)</f>
        <v>20</v>
      </c>
      <c r="AJ29" s="1001">
        <f>SUM(AJ26:AJ28)</f>
        <v>0</v>
      </c>
      <c r="AK29" s="1018">
        <f t="shared" si="15"/>
        <v>41</v>
      </c>
      <c r="AL29" s="492">
        <f>SUM(AL26:AL28)</f>
        <v>18</v>
      </c>
      <c r="AM29" s="1001">
        <f>SUM(AM26:AM28)</f>
        <v>20</v>
      </c>
      <c r="AN29" s="1001">
        <f>SUM(AN26:AN28)</f>
        <v>0</v>
      </c>
      <c r="AO29" s="1003">
        <f t="shared" si="16"/>
        <v>38</v>
      </c>
      <c r="AP29" s="69"/>
      <c r="AQ29" s="71"/>
      <c r="AR29" s="71"/>
      <c r="AS29" s="160"/>
      <c r="AT29" s="71"/>
      <c r="AU29" s="71"/>
      <c r="AV29" s="71"/>
      <c r="AW29" s="160"/>
      <c r="AX29" s="71"/>
      <c r="AY29" s="71"/>
      <c r="AZ29" s="71"/>
      <c r="BA29" s="160"/>
      <c r="BB29" s="71"/>
      <c r="BC29" s="71"/>
      <c r="BD29" s="71"/>
      <c r="BE29" s="135"/>
      <c r="BF29" s="193">
        <f t="shared" si="9"/>
        <v>342</v>
      </c>
      <c r="BG29" s="134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3.5">
      <c r="A30" s="794"/>
      <c r="B30" s="794"/>
      <c r="C30" s="794"/>
      <c r="D30" s="794"/>
      <c r="E30" s="799"/>
      <c r="F30" s="791"/>
      <c r="G30" s="791"/>
      <c r="H30" s="783" t="s">
        <v>80</v>
      </c>
      <c r="I30" s="141" t="s">
        <v>81</v>
      </c>
      <c r="J30" s="169">
        <v>22</v>
      </c>
      <c r="K30" s="71">
        <v>44</v>
      </c>
      <c r="L30" s="71">
        <v>0</v>
      </c>
      <c r="M30" s="242">
        <f t="shared" si="17"/>
        <v>66</v>
      </c>
      <c r="N30" s="169">
        <v>13</v>
      </c>
      <c r="O30" s="71">
        <v>28</v>
      </c>
      <c r="P30" s="71">
        <v>0</v>
      </c>
      <c r="Q30" s="170">
        <f t="shared" si="10"/>
        <v>41</v>
      </c>
      <c r="R30" s="169">
        <v>11</v>
      </c>
      <c r="S30" s="71">
        <v>35</v>
      </c>
      <c r="T30" s="71">
        <v>0</v>
      </c>
      <c r="U30" s="135">
        <f t="shared" si="11"/>
        <v>46</v>
      </c>
      <c r="V30" s="169">
        <f>V26+V27</f>
        <v>7</v>
      </c>
      <c r="W30" s="71">
        <f>W26+W27</f>
        <v>27</v>
      </c>
      <c r="X30" s="71">
        <v>0</v>
      </c>
      <c r="Y30" s="135">
        <f t="shared" si="12"/>
        <v>34</v>
      </c>
      <c r="Z30" s="169">
        <f>Z26+Z27</f>
        <v>7</v>
      </c>
      <c r="AA30" s="71">
        <f>AA26+AA27</f>
        <v>23</v>
      </c>
      <c r="AB30" s="71">
        <v>0</v>
      </c>
      <c r="AC30" s="135">
        <f t="shared" si="13"/>
        <v>30</v>
      </c>
      <c r="AD30" s="169">
        <f>AD26+AD27</f>
        <v>12</v>
      </c>
      <c r="AE30" s="71">
        <f>AE26+AE27</f>
        <v>34</v>
      </c>
      <c r="AF30" s="71">
        <v>0</v>
      </c>
      <c r="AG30" s="135">
        <f t="shared" si="14"/>
        <v>46</v>
      </c>
      <c r="AH30" s="492">
        <f>AH26+AH27</f>
        <v>21</v>
      </c>
      <c r="AI30" s="1001">
        <f>AI26+AI27</f>
        <v>20</v>
      </c>
      <c r="AJ30" s="1001">
        <v>0</v>
      </c>
      <c r="AK30" s="1018">
        <f t="shared" si="15"/>
        <v>41</v>
      </c>
      <c r="AL30" s="492">
        <f>AL26+AL27</f>
        <v>18</v>
      </c>
      <c r="AM30" s="1001">
        <f>AM26+AM27</f>
        <v>20</v>
      </c>
      <c r="AN30" s="1001">
        <v>0</v>
      </c>
      <c r="AO30" s="1003">
        <f t="shared" si="16"/>
        <v>38</v>
      </c>
      <c r="AP30" s="69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462"/>
      <c r="BF30" s="192">
        <f t="shared" si="9"/>
        <v>342</v>
      </c>
      <c r="BG30" s="134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3.5">
      <c r="A31" s="794"/>
      <c r="B31" s="794"/>
      <c r="C31" s="794"/>
      <c r="D31" s="794"/>
      <c r="E31" s="799"/>
      <c r="F31" s="791"/>
      <c r="G31" s="791"/>
      <c r="H31" s="784"/>
      <c r="I31" s="141" t="s">
        <v>82</v>
      </c>
      <c r="J31" s="169">
        <v>0</v>
      </c>
      <c r="K31" s="71">
        <v>0</v>
      </c>
      <c r="L31" s="71">
        <v>0</v>
      </c>
      <c r="M31" s="242">
        <f t="shared" si="17"/>
        <v>0</v>
      </c>
      <c r="N31" s="169">
        <v>0</v>
      </c>
      <c r="O31" s="71">
        <v>0</v>
      </c>
      <c r="P31" s="71">
        <v>0</v>
      </c>
      <c r="Q31" s="175">
        <f t="shared" si="10"/>
        <v>0</v>
      </c>
      <c r="R31" s="169">
        <v>0</v>
      </c>
      <c r="S31" s="71">
        <v>0</v>
      </c>
      <c r="T31" s="71">
        <v>0</v>
      </c>
      <c r="U31" s="462">
        <f t="shared" si="11"/>
        <v>0</v>
      </c>
      <c r="V31" s="169">
        <v>0</v>
      </c>
      <c r="W31" s="71">
        <v>0</v>
      </c>
      <c r="X31" s="71">
        <v>0</v>
      </c>
      <c r="Y31" s="462">
        <f t="shared" si="12"/>
        <v>0</v>
      </c>
      <c r="Z31" s="169">
        <v>0</v>
      </c>
      <c r="AA31" s="71">
        <v>0</v>
      </c>
      <c r="AB31" s="71">
        <v>0</v>
      </c>
      <c r="AC31" s="462">
        <f t="shared" si="13"/>
        <v>0</v>
      </c>
      <c r="AD31" s="169">
        <v>0</v>
      </c>
      <c r="AE31" s="71">
        <v>0</v>
      </c>
      <c r="AF31" s="71">
        <v>0</v>
      </c>
      <c r="AG31" s="462">
        <f t="shared" si="14"/>
        <v>0</v>
      </c>
      <c r="AH31" s="169">
        <v>0</v>
      </c>
      <c r="AI31" s="71">
        <v>0</v>
      </c>
      <c r="AJ31" s="1001">
        <v>0</v>
      </c>
      <c r="AK31" s="1020">
        <f t="shared" si="15"/>
        <v>0</v>
      </c>
      <c r="AL31" s="492">
        <v>0</v>
      </c>
      <c r="AM31" s="1001">
        <v>0</v>
      </c>
      <c r="AN31" s="1001">
        <v>0</v>
      </c>
      <c r="AO31" s="1008">
        <f t="shared" si="16"/>
        <v>0</v>
      </c>
      <c r="AP31" s="69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462"/>
      <c r="BF31" s="192">
        <f t="shared" si="9"/>
        <v>0</v>
      </c>
      <c r="BG31" s="134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3.5">
      <c r="A32" s="794"/>
      <c r="B32" s="794"/>
      <c r="C32" s="794"/>
      <c r="D32" s="794"/>
      <c r="E32" s="799"/>
      <c r="F32" s="791"/>
      <c r="G32" s="791"/>
      <c r="H32" s="785" t="s">
        <v>83</v>
      </c>
      <c r="I32" s="141" t="s">
        <v>84</v>
      </c>
      <c r="J32" s="169">
        <v>0</v>
      </c>
      <c r="K32" s="71">
        <v>0</v>
      </c>
      <c r="L32" s="71">
        <v>0</v>
      </c>
      <c r="M32" s="242">
        <f t="shared" si="17"/>
        <v>0</v>
      </c>
      <c r="N32" s="169">
        <v>0</v>
      </c>
      <c r="O32" s="71">
        <v>0</v>
      </c>
      <c r="P32" s="71">
        <v>0</v>
      </c>
      <c r="Q32" s="175">
        <f t="shared" si="10"/>
        <v>0</v>
      </c>
      <c r="R32" s="169">
        <v>0</v>
      </c>
      <c r="S32" s="71">
        <v>0</v>
      </c>
      <c r="T32" s="71">
        <v>0</v>
      </c>
      <c r="U32" s="462">
        <f t="shared" si="11"/>
        <v>0</v>
      </c>
      <c r="V32" s="169">
        <v>0</v>
      </c>
      <c r="W32" s="71">
        <v>0</v>
      </c>
      <c r="X32" s="71">
        <v>0</v>
      </c>
      <c r="Y32" s="462">
        <f t="shared" si="12"/>
        <v>0</v>
      </c>
      <c r="Z32" s="169">
        <v>0</v>
      </c>
      <c r="AA32" s="71">
        <v>0</v>
      </c>
      <c r="AB32" s="71">
        <v>0</v>
      </c>
      <c r="AC32" s="462">
        <f t="shared" si="13"/>
        <v>0</v>
      </c>
      <c r="AD32" s="169">
        <v>0</v>
      </c>
      <c r="AE32" s="71">
        <v>0</v>
      </c>
      <c r="AF32" s="71">
        <v>0</v>
      </c>
      <c r="AG32" s="462">
        <f t="shared" si="14"/>
        <v>0</v>
      </c>
      <c r="AH32" s="169">
        <v>0</v>
      </c>
      <c r="AI32" s="71">
        <v>0</v>
      </c>
      <c r="AJ32" s="1001">
        <v>0</v>
      </c>
      <c r="AK32" s="1020">
        <f t="shared" si="15"/>
        <v>0</v>
      </c>
      <c r="AL32" s="492">
        <v>0</v>
      </c>
      <c r="AM32" s="1001">
        <v>0</v>
      </c>
      <c r="AN32" s="1001">
        <v>0</v>
      </c>
      <c r="AO32" s="1008">
        <f t="shared" si="16"/>
        <v>0</v>
      </c>
      <c r="AP32" s="69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462"/>
      <c r="BF32" s="192">
        <f t="shared" si="9"/>
        <v>0</v>
      </c>
      <c r="BG32" s="134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4.25" thickBot="1">
      <c r="A33" s="794"/>
      <c r="B33" s="794"/>
      <c r="C33" s="794"/>
      <c r="D33" s="794"/>
      <c r="E33" s="800"/>
      <c r="F33" s="792"/>
      <c r="G33" s="792"/>
      <c r="H33" s="786"/>
      <c r="I33" s="143" t="s">
        <v>85</v>
      </c>
      <c r="J33" s="186">
        <v>0</v>
      </c>
      <c r="K33" s="139">
        <v>0</v>
      </c>
      <c r="L33" s="139">
        <v>0</v>
      </c>
      <c r="M33" s="244">
        <f t="shared" si="17"/>
        <v>0</v>
      </c>
      <c r="N33" s="186">
        <v>0</v>
      </c>
      <c r="O33" s="139">
        <v>0</v>
      </c>
      <c r="P33" s="139">
        <v>0</v>
      </c>
      <c r="Q33" s="185">
        <f t="shared" si="10"/>
        <v>0</v>
      </c>
      <c r="R33" s="186">
        <v>0</v>
      </c>
      <c r="S33" s="139">
        <v>0</v>
      </c>
      <c r="T33" s="139">
        <v>0</v>
      </c>
      <c r="U33" s="467">
        <f t="shared" si="11"/>
        <v>0</v>
      </c>
      <c r="V33" s="171">
        <v>0</v>
      </c>
      <c r="W33" s="75">
        <v>0</v>
      </c>
      <c r="X33" s="75">
        <v>0</v>
      </c>
      <c r="Y33" s="463">
        <f>SUM(V33:X33)</f>
        <v>0</v>
      </c>
      <c r="Z33" s="171">
        <v>0</v>
      </c>
      <c r="AA33" s="75">
        <v>0</v>
      </c>
      <c r="AB33" s="75">
        <v>0</v>
      </c>
      <c r="AC33" s="463">
        <f t="shared" si="13"/>
        <v>0</v>
      </c>
      <c r="AD33" s="171">
        <v>0</v>
      </c>
      <c r="AE33" s="75">
        <v>0</v>
      </c>
      <c r="AF33" s="75">
        <v>0</v>
      </c>
      <c r="AG33" s="463">
        <f t="shared" si="14"/>
        <v>0</v>
      </c>
      <c r="AH33" s="171">
        <v>0</v>
      </c>
      <c r="AI33" s="75">
        <v>0</v>
      </c>
      <c r="AJ33" s="1002">
        <v>0</v>
      </c>
      <c r="AK33" s="1021">
        <f t="shared" si="15"/>
        <v>0</v>
      </c>
      <c r="AL33" s="1004">
        <v>0</v>
      </c>
      <c r="AM33" s="1002">
        <v>0</v>
      </c>
      <c r="AN33" s="1002">
        <v>0</v>
      </c>
      <c r="AO33" s="1009">
        <f t="shared" si="16"/>
        <v>0</v>
      </c>
      <c r="AP33" s="137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467"/>
      <c r="BF33" s="1024">
        <f t="shared" si="9"/>
        <v>0</v>
      </c>
      <c r="BG33" s="134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5" customHeight="1">
      <c r="A34" s="794"/>
      <c r="B34" s="794"/>
      <c r="C34" s="794"/>
      <c r="D34" s="794"/>
      <c r="E34" s="798" t="s">
        <v>231</v>
      </c>
      <c r="F34" s="790">
        <v>3500</v>
      </c>
      <c r="G34" s="790" t="s">
        <v>232</v>
      </c>
      <c r="H34" s="780" t="s">
        <v>74</v>
      </c>
      <c r="I34" s="140" t="s">
        <v>75</v>
      </c>
      <c r="J34" s="167">
        <v>0</v>
      </c>
      <c r="K34" s="78">
        <v>0</v>
      </c>
      <c r="L34" s="78">
        <v>0</v>
      </c>
      <c r="M34" s="174">
        <v>0</v>
      </c>
      <c r="N34" s="167">
        <v>0</v>
      </c>
      <c r="O34" s="78">
        <v>0</v>
      </c>
      <c r="P34" s="78">
        <v>0</v>
      </c>
      <c r="Q34" s="174">
        <v>0</v>
      </c>
      <c r="R34" s="167">
        <v>0</v>
      </c>
      <c r="S34" s="78">
        <v>0</v>
      </c>
      <c r="T34" s="78">
        <v>0</v>
      </c>
      <c r="U34" s="136">
        <v>0</v>
      </c>
      <c r="V34" s="172">
        <v>0</v>
      </c>
      <c r="W34" s="66">
        <v>0</v>
      </c>
      <c r="X34" s="66">
        <v>0</v>
      </c>
      <c r="Y34" s="468">
        <v>0</v>
      </c>
      <c r="Z34" s="172">
        <v>0</v>
      </c>
      <c r="AA34" s="66">
        <v>0</v>
      </c>
      <c r="AB34" s="66">
        <v>0</v>
      </c>
      <c r="AC34" s="468">
        <v>0</v>
      </c>
      <c r="AD34" s="172">
        <v>0</v>
      </c>
      <c r="AE34" s="66">
        <v>0</v>
      </c>
      <c r="AF34" s="66">
        <v>0</v>
      </c>
      <c r="AG34" s="468">
        <v>0</v>
      </c>
      <c r="AH34" s="172">
        <v>0</v>
      </c>
      <c r="AI34" s="66">
        <v>0</v>
      </c>
      <c r="AJ34" s="66">
        <v>0</v>
      </c>
      <c r="AK34" s="468">
        <v>0</v>
      </c>
      <c r="AL34" s="172">
        <v>0</v>
      </c>
      <c r="AM34" s="66">
        <v>0</v>
      </c>
      <c r="AN34" s="66">
        <v>0</v>
      </c>
      <c r="AO34" s="178">
        <v>0</v>
      </c>
      <c r="AP34" s="83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136"/>
      <c r="BF34" s="191">
        <f>M34+Q34+U34+Y34+AC34+AG34+AK34+AO34</f>
        <v>0</v>
      </c>
      <c r="BG34" s="134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3.5">
      <c r="A35" s="794"/>
      <c r="B35" s="794"/>
      <c r="C35" s="794"/>
      <c r="D35" s="794"/>
      <c r="E35" s="799"/>
      <c r="F35" s="791"/>
      <c r="G35" s="791"/>
      <c r="H35" s="781"/>
      <c r="I35" s="141" t="s">
        <v>76</v>
      </c>
      <c r="J35" s="169">
        <v>0</v>
      </c>
      <c r="K35" s="71">
        <v>0</v>
      </c>
      <c r="L35" s="71">
        <v>0</v>
      </c>
      <c r="M35" s="175">
        <v>0</v>
      </c>
      <c r="N35" s="169">
        <v>0</v>
      </c>
      <c r="O35" s="71">
        <v>0</v>
      </c>
      <c r="P35" s="71">
        <v>0</v>
      </c>
      <c r="Q35" s="175">
        <v>0</v>
      </c>
      <c r="R35" s="169">
        <v>0</v>
      </c>
      <c r="S35" s="71">
        <v>0</v>
      </c>
      <c r="T35" s="71">
        <v>0</v>
      </c>
      <c r="U35" s="462">
        <v>0</v>
      </c>
      <c r="V35" s="169">
        <v>0</v>
      </c>
      <c r="W35" s="71">
        <v>0</v>
      </c>
      <c r="X35" s="71">
        <v>0</v>
      </c>
      <c r="Y35" s="462">
        <v>0</v>
      </c>
      <c r="Z35" s="169">
        <v>0</v>
      </c>
      <c r="AA35" s="71">
        <v>0</v>
      </c>
      <c r="AB35" s="71">
        <v>0</v>
      </c>
      <c r="AC35" s="462">
        <v>0</v>
      </c>
      <c r="AD35" s="169">
        <v>0</v>
      </c>
      <c r="AE35" s="71">
        <v>0</v>
      </c>
      <c r="AF35" s="71">
        <v>0</v>
      </c>
      <c r="AG35" s="462">
        <v>0</v>
      </c>
      <c r="AH35" s="169">
        <v>0</v>
      </c>
      <c r="AI35" s="71">
        <v>0</v>
      </c>
      <c r="AJ35" s="71">
        <v>0</v>
      </c>
      <c r="AK35" s="462">
        <v>0</v>
      </c>
      <c r="AL35" s="169">
        <v>0</v>
      </c>
      <c r="AM35" s="71">
        <v>0</v>
      </c>
      <c r="AN35" s="71">
        <v>0</v>
      </c>
      <c r="AO35" s="175">
        <v>0</v>
      </c>
      <c r="AP35" s="69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462"/>
      <c r="BF35" s="192">
        <f aca="true" t="shared" si="18" ref="BF35:BF43">M35+Q35+U35+Y35+AC35+AG35+AK35+AO35</f>
        <v>0</v>
      </c>
      <c r="BG35" s="134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3.5">
      <c r="A36" s="794"/>
      <c r="B36" s="794"/>
      <c r="C36" s="794"/>
      <c r="D36" s="794"/>
      <c r="E36" s="799"/>
      <c r="F36" s="791"/>
      <c r="G36" s="791"/>
      <c r="H36" s="781"/>
      <c r="I36" s="141" t="s">
        <v>77</v>
      </c>
      <c r="J36" s="169">
        <v>219</v>
      </c>
      <c r="K36" s="71">
        <v>191</v>
      </c>
      <c r="L36" s="71">
        <v>0</v>
      </c>
      <c r="M36" s="242">
        <f>SUM(J36:L36)</f>
        <v>410</v>
      </c>
      <c r="N36" s="221">
        <v>249</v>
      </c>
      <c r="O36" s="122">
        <v>238</v>
      </c>
      <c r="P36" s="122">
        <v>0</v>
      </c>
      <c r="Q36" s="242">
        <f>SUM(N36:P36)</f>
        <v>487</v>
      </c>
      <c r="R36" s="221">
        <v>165</v>
      </c>
      <c r="S36" s="122">
        <v>141</v>
      </c>
      <c r="T36" s="122">
        <v>0</v>
      </c>
      <c r="U36" s="265">
        <f>SUM(R36:T36)</f>
        <v>306</v>
      </c>
      <c r="V36" s="169">
        <v>104</v>
      </c>
      <c r="W36" s="71">
        <v>89</v>
      </c>
      <c r="X36" s="71">
        <v>0</v>
      </c>
      <c r="Y36" s="135">
        <f>SUM(V36:X36)</f>
        <v>193</v>
      </c>
      <c r="Z36" s="169">
        <v>112</v>
      </c>
      <c r="AA36" s="71">
        <v>99</v>
      </c>
      <c r="AB36" s="71">
        <v>0</v>
      </c>
      <c r="AC36" s="135">
        <f>SUM(Z36:AB36)</f>
        <v>211</v>
      </c>
      <c r="AD36" s="169">
        <v>121</v>
      </c>
      <c r="AE36" s="71">
        <v>109</v>
      </c>
      <c r="AF36" s="71">
        <v>0</v>
      </c>
      <c r="AG36" s="135">
        <f>SUM(AD36:AF36)</f>
        <v>230</v>
      </c>
      <c r="AH36" s="492">
        <v>153</v>
      </c>
      <c r="AI36" s="1001">
        <v>118</v>
      </c>
      <c r="AJ36" s="1001">
        <v>0</v>
      </c>
      <c r="AK36" s="1018">
        <f>SUM(AH36:AJ36)</f>
        <v>271</v>
      </c>
      <c r="AL36" s="492">
        <v>132</v>
      </c>
      <c r="AM36" s="1001">
        <v>109</v>
      </c>
      <c r="AN36" s="1001">
        <v>0</v>
      </c>
      <c r="AO36" s="1003">
        <f>SUM(AL36:AN36)</f>
        <v>241</v>
      </c>
      <c r="AP36" s="69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462"/>
      <c r="BF36" s="192">
        <f t="shared" si="18"/>
        <v>2349</v>
      </c>
      <c r="BG36" s="134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3.5">
      <c r="A37" s="794"/>
      <c r="B37" s="794"/>
      <c r="C37" s="794"/>
      <c r="D37" s="794"/>
      <c r="E37" s="799"/>
      <c r="F37" s="791"/>
      <c r="G37" s="791"/>
      <c r="H37" s="781"/>
      <c r="I37" s="141" t="s">
        <v>78</v>
      </c>
      <c r="J37" s="169">
        <v>134</v>
      </c>
      <c r="K37" s="71">
        <v>133</v>
      </c>
      <c r="L37" s="71">
        <v>0</v>
      </c>
      <c r="M37" s="242">
        <f aca="true" t="shared" si="19" ref="M37:M43">SUM(J37:L37)</f>
        <v>267</v>
      </c>
      <c r="N37" s="221">
        <v>172</v>
      </c>
      <c r="O37" s="122">
        <v>186</v>
      </c>
      <c r="P37" s="122"/>
      <c r="Q37" s="242">
        <f aca="true" t="shared" si="20" ref="Q37:Q43">SUM(N37:P37)</f>
        <v>358</v>
      </c>
      <c r="R37" s="221">
        <v>101</v>
      </c>
      <c r="S37" s="122">
        <v>128</v>
      </c>
      <c r="T37" s="122">
        <v>0</v>
      </c>
      <c r="U37" s="265">
        <f aca="true" t="shared" si="21" ref="U37:U43">SUM(R37:T37)</f>
        <v>229</v>
      </c>
      <c r="V37" s="169">
        <v>66</v>
      </c>
      <c r="W37" s="71">
        <v>78</v>
      </c>
      <c r="X37" s="71">
        <v>0</v>
      </c>
      <c r="Y37" s="135">
        <f aca="true" t="shared" si="22" ref="Y37:Y43">SUM(V37:X37)</f>
        <v>144</v>
      </c>
      <c r="Z37" s="169">
        <v>93</v>
      </c>
      <c r="AA37" s="71">
        <v>102</v>
      </c>
      <c r="AB37" s="71">
        <v>0</v>
      </c>
      <c r="AC37" s="135">
        <f aca="true" t="shared" si="23" ref="AC37:AC43">SUM(Z37:AB37)</f>
        <v>195</v>
      </c>
      <c r="AD37" s="169">
        <v>102</v>
      </c>
      <c r="AE37" s="71">
        <v>103</v>
      </c>
      <c r="AF37" s="71">
        <v>0</v>
      </c>
      <c r="AG37" s="135">
        <f aca="true" t="shared" si="24" ref="AG37:AG43">SUM(AD37:AF37)</f>
        <v>205</v>
      </c>
      <c r="AH37" s="492">
        <v>96</v>
      </c>
      <c r="AI37" s="1001">
        <v>94</v>
      </c>
      <c r="AJ37" s="1001">
        <v>0</v>
      </c>
      <c r="AK37" s="1018">
        <f aca="true" t="shared" si="25" ref="AK37:AK43">SUM(AH37:AJ37)</f>
        <v>190</v>
      </c>
      <c r="AL37" s="492">
        <v>76</v>
      </c>
      <c r="AM37" s="1001">
        <v>65</v>
      </c>
      <c r="AN37" s="1001">
        <v>0</v>
      </c>
      <c r="AO37" s="1003">
        <f aca="true" t="shared" si="26" ref="AO37:AO43">SUM(AL37:AN37)</f>
        <v>141</v>
      </c>
      <c r="AP37" s="69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462"/>
      <c r="BF37" s="192">
        <f t="shared" si="18"/>
        <v>1729</v>
      </c>
      <c r="BG37" s="134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3.5">
      <c r="A38" s="794"/>
      <c r="B38" s="794"/>
      <c r="C38" s="794"/>
      <c r="D38" s="794"/>
      <c r="E38" s="799"/>
      <c r="F38" s="791"/>
      <c r="G38" s="791"/>
      <c r="H38" s="781"/>
      <c r="I38" s="141" t="s">
        <v>79</v>
      </c>
      <c r="J38" s="169">
        <v>0</v>
      </c>
      <c r="K38" s="71">
        <v>0</v>
      </c>
      <c r="L38" s="71">
        <v>0</v>
      </c>
      <c r="M38" s="242">
        <f t="shared" si="19"/>
        <v>0</v>
      </c>
      <c r="N38" s="221">
        <v>0</v>
      </c>
      <c r="O38" s="122">
        <v>0</v>
      </c>
      <c r="P38" s="122">
        <v>0</v>
      </c>
      <c r="Q38" s="242">
        <f t="shared" si="20"/>
        <v>0</v>
      </c>
      <c r="R38" s="221">
        <v>0</v>
      </c>
      <c r="S38" s="122">
        <v>1</v>
      </c>
      <c r="T38" s="122">
        <v>0</v>
      </c>
      <c r="U38" s="265">
        <f t="shared" si="21"/>
        <v>1</v>
      </c>
      <c r="V38" s="169">
        <v>1</v>
      </c>
      <c r="W38" s="71">
        <v>2</v>
      </c>
      <c r="X38" s="71">
        <v>0</v>
      </c>
      <c r="Y38" s="135">
        <f t="shared" si="22"/>
        <v>3</v>
      </c>
      <c r="Z38" s="169">
        <v>2</v>
      </c>
      <c r="AA38" s="71">
        <v>5</v>
      </c>
      <c r="AB38" s="71">
        <v>0</v>
      </c>
      <c r="AC38" s="135">
        <f t="shared" si="23"/>
        <v>7</v>
      </c>
      <c r="AD38" s="169">
        <v>1</v>
      </c>
      <c r="AE38" s="71">
        <v>2</v>
      </c>
      <c r="AF38" s="71">
        <v>0</v>
      </c>
      <c r="AG38" s="135">
        <f t="shared" si="24"/>
        <v>3</v>
      </c>
      <c r="AH38" s="492">
        <v>1</v>
      </c>
      <c r="AI38" s="1001">
        <v>4</v>
      </c>
      <c r="AJ38" s="1001">
        <v>0</v>
      </c>
      <c r="AK38" s="1018">
        <f t="shared" si="25"/>
        <v>5</v>
      </c>
      <c r="AL38" s="492">
        <v>1</v>
      </c>
      <c r="AM38" s="1001">
        <v>3</v>
      </c>
      <c r="AN38" s="1001">
        <v>0</v>
      </c>
      <c r="AO38" s="1003">
        <f t="shared" si="26"/>
        <v>4</v>
      </c>
      <c r="AP38" s="69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462"/>
      <c r="BF38" s="192">
        <f t="shared" si="18"/>
        <v>23</v>
      </c>
      <c r="BG38" s="134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45" customHeight="1">
      <c r="A39" s="794"/>
      <c r="B39" s="794"/>
      <c r="C39" s="794"/>
      <c r="D39" s="794"/>
      <c r="E39" s="799"/>
      <c r="F39" s="791"/>
      <c r="G39" s="791"/>
      <c r="H39" s="782"/>
      <c r="I39" s="147" t="s">
        <v>246</v>
      </c>
      <c r="J39" s="169">
        <f>SUM(J36:J38)</f>
        <v>353</v>
      </c>
      <c r="K39" s="71">
        <f>SUM(K36:K38)</f>
        <v>324</v>
      </c>
      <c r="L39" s="71">
        <f>SUM(L36:L38)</f>
        <v>0</v>
      </c>
      <c r="M39" s="222">
        <f t="shared" si="19"/>
        <v>677</v>
      </c>
      <c r="N39" s="221">
        <f>SUM(N36:N38)</f>
        <v>421</v>
      </c>
      <c r="O39" s="122">
        <f>SUM(O36:O38)</f>
        <v>424</v>
      </c>
      <c r="P39" s="122">
        <f>SUM(P36:P38)</f>
        <v>0</v>
      </c>
      <c r="Q39" s="222">
        <f t="shared" si="20"/>
        <v>845</v>
      </c>
      <c r="R39" s="221">
        <f>SUM(R36:R38)</f>
        <v>266</v>
      </c>
      <c r="S39" s="122">
        <f>SUM(S36:S38)</f>
        <v>270</v>
      </c>
      <c r="T39" s="122">
        <f>SUM(T36:T38)</f>
        <v>0</v>
      </c>
      <c r="U39" s="223">
        <f t="shared" si="21"/>
        <v>536</v>
      </c>
      <c r="V39" s="169">
        <f>SUM(V36:V38)</f>
        <v>171</v>
      </c>
      <c r="W39" s="71">
        <f>SUM(W36:W38)</f>
        <v>169</v>
      </c>
      <c r="X39" s="71">
        <f>SUM(X36:X38)</f>
        <v>0</v>
      </c>
      <c r="Y39" s="135">
        <f t="shared" si="22"/>
        <v>340</v>
      </c>
      <c r="Z39" s="169">
        <f>SUM(Z36:Z38)</f>
        <v>207</v>
      </c>
      <c r="AA39" s="71">
        <f>SUM(AA36:AA38)</f>
        <v>206</v>
      </c>
      <c r="AB39" s="71">
        <f>SUM(AB36:AB38)</f>
        <v>0</v>
      </c>
      <c r="AC39" s="135">
        <f t="shared" si="23"/>
        <v>413</v>
      </c>
      <c r="AD39" s="169">
        <f>SUM(AD36:AD38)</f>
        <v>224</v>
      </c>
      <c r="AE39" s="71">
        <f>SUM(AE36:AE38)</f>
        <v>214</v>
      </c>
      <c r="AF39" s="71">
        <f>SUM(AF36:AF38)</f>
        <v>0</v>
      </c>
      <c r="AG39" s="135">
        <f t="shared" si="24"/>
        <v>438</v>
      </c>
      <c r="AH39" s="492">
        <f>SUM(AH36:AH38)</f>
        <v>250</v>
      </c>
      <c r="AI39" s="1001">
        <f>SUM(AI36:AI38)</f>
        <v>216</v>
      </c>
      <c r="AJ39" s="1001">
        <f>SUM(AJ36:AJ38)</f>
        <v>0</v>
      </c>
      <c r="AK39" s="1018">
        <f t="shared" si="25"/>
        <v>466</v>
      </c>
      <c r="AL39" s="492">
        <f>SUM(AL36:AL38)</f>
        <v>209</v>
      </c>
      <c r="AM39" s="1001">
        <f>SUM(AM36:AM38)</f>
        <v>177</v>
      </c>
      <c r="AN39" s="1001">
        <f>SUM(AN36:AN38)</f>
        <v>0</v>
      </c>
      <c r="AO39" s="1003">
        <f t="shared" si="26"/>
        <v>386</v>
      </c>
      <c r="AP39" s="69"/>
      <c r="AQ39" s="71"/>
      <c r="AR39" s="71"/>
      <c r="AS39" s="160"/>
      <c r="AT39" s="71"/>
      <c r="AU39" s="71"/>
      <c r="AV39" s="71"/>
      <c r="AW39" s="160"/>
      <c r="AX39" s="71"/>
      <c r="AY39" s="71"/>
      <c r="AZ39" s="71"/>
      <c r="BA39" s="160"/>
      <c r="BB39" s="71"/>
      <c r="BC39" s="71"/>
      <c r="BD39" s="71"/>
      <c r="BE39" s="135"/>
      <c r="BF39" s="193">
        <f t="shared" si="18"/>
        <v>4101</v>
      </c>
      <c r="BG39" s="134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13.5">
      <c r="A40" s="794"/>
      <c r="B40" s="794"/>
      <c r="C40" s="794"/>
      <c r="D40" s="794"/>
      <c r="E40" s="799"/>
      <c r="F40" s="791"/>
      <c r="G40" s="791"/>
      <c r="H40" s="783" t="s">
        <v>80</v>
      </c>
      <c r="I40" s="141" t="s">
        <v>81</v>
      </c>
      <c r="J40" s="169">
        <v>353</v>
      </c>
      <c r="K40" s="71">
        <v>324</v>
      </c>
      <c r="L40" s="71">
        <v>0</v>
      </c>
      <c r="M40" s="242">
        <f t="shared" si="19"/>
        <v>677</v>
      </c>
      <c r="N40" s="221">
        <v>421</v>
      </c>
      <c r="O40" s="122">
        <v>424</v>
      </c>
      <c r="P40" s="122">
        <v>0</v>
      </c>
      <c r="Q40" s="242">
        <f t="shared" si="20"/>
        <v>845</v>
      </c>
      <c r="R40" s="221">
        <v>263</v>
      </c>
      <c r="S40" s="122">
        <v>268</v>
      </c>
      <c r="T40" s="122">
        <v>0</v>
      </c>
      <c r="U40" s="265">
        <f t="shared" si="21"/>
        <v>531</v>
      </c>
      <c r="V40" s="169">
        <f>V39</f>
        <v>171</v>
      </c>
      <c r="W40" s="71">
        <f>W39</f>
        <v>169</v>
      </c>
      <c r="X40" s="71">
        <f>X39</f>
        <v>0</v>
      </c>
      <c r="Y40" s="135">
        <f t="shared" si="22"/>
        <v>340</v>
      </c>
      <c r="Z40" s="169">
        <v>202</v>
      </c>
      <c r="AA40" s="71">
        <v>199</v>
      </c>
      <c r="AB40" s="71">
        <f>AB39</f>
        <v>0</v>
      </c>
      <c r="AC40" s="135">
        <f t="shared" si="23"/>
        <v>401</v>
      </c>
      <c r="AD40" s="169">
        <v>224</v>
      </c>
      <c r="AE40" s="71">
        <v>214</v>
      </c>
      <c r="AF40" s="71">
        <f>AF39</f>
        <v>0</v>
      </c>
      <c r="AG40" s="135">
        <f t="shared" si="24"/>
        <v>438</v>
      </c>
      <c r="AH40" s="492">
        <v>250</v>
      </c>
      <c r="AI40" s="1001">
        <v>216</v>
      </c>
      <c r="AJ40" s="1001">
        <f>AJ39</f>
        <v>0</v>
      </c>
      <c r="AK40" s="1018">
        <f t="shared" si="25"/>
        <v>466</v>
      </c>
      <c r="AL40" s="492">
        <v>209</v>
      </c>
      <c r="AM40" s="1001">
        <v>177</v>
      </c>
      <c r="AN40" s="1001">
        <f>AN39</f>
        <v>0</v>
      </c>
      <c r="AO40" s="1003">
        <f t="shared" si="26"/>
        <v>386</v>
      </c>
      <c r="AP40" s="69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462"/>
      <c r="BF40" s="192">
        <f t="shared" si="18"/>
        <v>4084</v>
      </c>
      <c r="BG40" s="134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3.5">
      <c r="A41" s="794"/>
      <c r="B41" s="794"/>
      <c r="C41" s="794"/>
      <c r="D41" s="794"/>
      <c r="E41" s="799"/>
      <c r="F41" s="791"/>
      <c r="G41" s="791"/>
      <c r="H41" s="784"/>
      <c r="I41" s="141" t="s">
        <v>82</v>
      </c>
      <c r="J41" s="169">
        <v>0</v>
      </c>
      <c r="K41" s="71">
        <v>0</v>
      </c>
      <c r="L41" s="71">
        <v>0</v>
      </c>
      <c r="M41" s="242">
        <f t="shared" si="19"/>
        <v>0</v>
      </c>
      <c r="N41" s="221">
        <v>0</v>
      </c>
      <c r="O41" s="122">
        <v>0</v>
      </c>
      <c r="P41" s="122">
        <v>0</v>
      </c>
      <c r="Q41" s="242">
        <f t="shared" si="20"/>
        <v>0</v>
      </c>
      <c r="R41" s="221">
        <v>3</v>
      </c>
      <c r="S41" s="122">
        <v>2</v>
      </c>
      <c r="T41" s="122">
        <v>0</v>
      </c>
      <c r="U41" s="265">
        <f t="shared" si="21"/>
        <v>5</v>
      </c>
      <c r="V41" s="169">
        <v>0</v>
      </c>
      <c r="W41" s="71">
        <v>0</v>
      </c>
      <c r="X41" s="71">
        <v>0</v>
      </c>
      <c r="Y41" s="135">
        <f t="shared" si="22"/>
        <v>0</v>
      </c>
      <c r="Z41" s="169">
        <v>5</v>
      </c>
      <c r="AA41" s="71">
        <v>7</v>
      </c>
      <c r="AB41" s="71">
        <v>0</v>
      </c>
      <c r="AC41" s="135">
        <f t="shared" si="23"/>
        <v>12</v>
      </c>
      <c r="AD41" s="169">
        <v>0</v>
      </c>
      <c r="AE41" s="71">
        <v>0</v>
      </c>
      <c r="AF41" s="71">
        <v>0</v>
      </c>
      <c r="AG41" s="135">
        <f t="shared" si="24"/>
        <v>0</v>
      </c>
      <c r="AH41" s="492">
        <v>0</v>
      </c>
      <c r="AI41" s="1001">
        <v>0</v>
      </c>
      <c r="AJ41" s="1001">
        <v>0</v>
      </c>
      <c r="AK41" s="1018">
        <f t="shared" si="25"/>
        <v>0</v>
      </c>
      <c r="AL41" s="492">
        <v>0</v>
      </c>
      <c r="AM41" s="1001">
        <v>0</v>
      </c>
      <c r="AN41" s="1001">
        <v>0</v>
      </c>
      <c r="AO41" s="1003">
        <f t="shared" si="26"/>
        <v>0</v>
      </c>
      <c r="AP41" s="69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462"/>
      <c r="BF41" s="192">
        <f t="shared" si="18"/>
        <v>17</v>
      </c>
      <c r="BG41" s="134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3.5">
      <c r="A42" s="794"/>
      <c r="B42" s="794"/>
      <c r="C42" s="794"/>
      <c r="D42" s="794"/>
      <c r="E42" s="799"/>
      <c r="F42" s="791"/>
      <c r="G42" s="791"/>
      <c r="H42" s="785" t="s">
        <v>83</v>
      </c>
      <c r="I42" s="141" t="s">
        <v>84</v>
      </c>
      <c r="J42" s="169">
        <v>0</v>
      </c>
      <c r="K42" s="71">
        <v>0</v>
      </c>
      <c r="L42" s="71">
        <v>0</v>
      </c>
      <c r="M42" s="242">
        <f t="shared" si="19"/>
        <v>0</v>
      </c>
      <c r="N42" s="221">
        <v>0</v>
      </c>
      <c r="O42" s="122">
        <v>0</v>
      </c>
      <c r="P42" s="122">
        <v>0</v>
      </c>
      <c r="Q42" s="242">
        <f t="shared" si="20"/>
        <v>0</v>
      </c>
      <c r="R42" s="221">
        <v>0</v>
      </c>
      <c r="S42" s="122">
        <v>0</v>
      </c>
      <c r="T42" s="122">
        <v>0</v>
      </c>
      <c r="U42" s="265">
        <f t="shared" si="21"/>
        <v>0</v>
      </c>
      <c r="V42" s="169">
        <v>0</v>
      </c>
      <c r="W42" s="71">
        <v>0</v>
      </c>
      <c r="X42" s="71">
        <v>0</v>
      </c>
      <c r="Y42" s="135">
        <f t="shared" si="22"/>
        <v>0</v>
      </c>
      <c r="Z42" s="169">
        <v>0</v>
      </c>
      <c r="AA42" s="71">
        <v>0</v>
      </c>
      <c r="AB42" s="71">
        <v>0</v>
      </c>
      <c r="AC42" s="135">
        <f t="shared" si="23"/>
        <v>0</v>
      </c>
      <c r="AD42" s="169">
        <v>0</v>
      </c>
      <c r="AE42" s="71">
        <v>0</v>
      </c>
      <c r="AF42" s="71">
        <v>0</v>
      </c>
      <c r="AG42" s="135">
        <f t="shared" si="24"/>
        <v>0</v>
      </c>
      <c r="AH42" s="492">
        <v>0</v>
      </c>
      <c r="AI42" s="1001">
        <v>0</v>
      </c>
      <c r="AJ42" s="1001">
        <v>0</v>
      </c>
      <c r="AK42" s="1018">
        <f t="shared" si="25"/>
        <v>0</v>
      </c>
      <c r="AL42" s="492">
        <v>0</v>
      </c>
      <c r="AM42" s="1001">
        <v>0</v>
      </c>
      <c r="AN42" s="1001">
        <v>0</v>
      </c>
      <c r="AO42" s="1003">
        <f t="shared" si="26"/>
        <v>0</v>
      </c>
      <c r="AP42" s="69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462"/>
      <c r="BF42" s="192">
        <f t="shared" si="18"/>
        <v>0</v>
      </c>
      <c r="BG42" s="134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4.25" thickBot="1">
      <c r="A43" s="794"/>
      <c r="B43" s="794"/>
      <c r="C43" s="794"/>
      <c r="D43" s="794"/>
      <c r="E43" s="800"/>
      <c r="F43" s="792"/>
      <c r="G43" s="792"/>
      <c r="H43" s="786"/>
      <c r="I43" s="143" t="s">
        <v>85</v>
      </c>
      <c r="J43" s="186">
        <v>0</v>
      </c>
      <c r="K43" s="139">
        <v>0</v>
      </c>
      <c r="L43" s="139">
        <v>0</v>
      </c>
      <c r="M43" s="244">
        <f t="shared" si="19"/>
        <v>0</v>
      </c>
      <c r="N43" s="248">
        <v>0</v>
      </c>
      <c r="O43" s="249">
        <v>0</v>
      </c>
      <c r="P43" s="249">
        <v>0</v>
      </c>
      <c r="Q43" s="244">
        <f t="shared" si="20"/>
        <v>0</v>
      </c>
      <c r="R43" s="248">
        <v>0</v>
      </c>
      <c r="S43" s="249">
        <v>0</v>
      </c>
      <c r="T43" s="249">
        <v>0</v>
      </c>
      <c r="U43" s="496">
        <f t="shared" si="21"/>
        <v>0</v>
      </c>
      <c r="V43" s="171">
        <v>0</v>
      </c>
      <c r="W43" s="75">
        <v>0</v>
      </c>
      <c r="X43" s="75">
        <v>0</v>
      </c>
      <c r="Y43" s="391">
        <f t="shared" si="22"/>
        <v>0</v>
      </c>
      <c r="Z43" s="171">
        <v>0</v>
      </c>
      <c r="AA43" s="75">
        <v>0</v>
      </c>
      <c r="AB43" s="75">
        <v>0</v>
      </c>
      <c r="AC43" s="391">
        <f t="shared" si="23"/>
        <v>0</v>
      </c>
      <c r="AD43" s="171">
        <v>0</v>
      </c>
      <c r="AE43" s="75">
        <v>0</v>
      </c>
      <c r="AF43" s="75">
        <v>0</v>
      </c>
      <c r="AG43" s="391">
        <f t="shared" si="24"/>
        <v>0</v>
      </c>
      <c r="AH43" s="1004">
        <v>0</v>
      </c>
      <c r="AI43" s="1002">
        <v>0</v>
      </c>
      <c r="AJ43" s="1002">
        <v>0</v>
      </c>
      <c r="AK43" s="1019">
        <f t="shared" si="25"/>
        <v>0</v>
      </c>
      <c r="AL43" s="1004">
        <v>0</v>
      </c>
      <c r="AM43" s="1002">
        <v>0</v>
      </c>
      <c r="AN43" s="1002">
        <v>0</v>
      </c>
      <c r="AO43" s="1005">
        <f t="shared" si="26"/>
        <v>0</v>
      </c>
      <c r="AP43" s="137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467"/>
      <c r="BF43" s="194">
        <f t="shared" si="18"/>
        <v>0</v>
      </c>
      <c r="BG43" s="134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5" customHeight="1">
      <c r="A44" s="794"/>
      <c r="B44" s="794"/>
      <c r="C44" s="794"/>
      <c r="D44" s="794"/>
      <c r="E44" s="787" t="s">
        <v>233</v>
      </c>
      <c r="F44" s="772">
        <v>0.2</v>
      </c>
      <c r="G44" s="779" t="s">
        <v>235</v>
      </c>
      <c r="H44" s="780" t="s">
        <v>74</v>
      </c>
      <c r="I44" s="140" t="s">
        <v>75</v>
      </c>
      <c r="J44" s="167">
        <v>0</v>
      </c>
      <c r="K44" s="78">
        <v>0</v>
      </c>
      <c r="L44" s="78">
        <v>0</v>
      </c>
      <c r="M44" s="174">
        <v>0</v>
      </c>
      <c r="N44" s="167">
        <v>0</v>
      </c>
      <c r="O44" s="78">
        <v>0</v>
      </c>
      <c r="P44" s="78">
        <v>0</v>
      </c>
      <c r="Q44" s="174">
        <v>0</v>
      </c>
      <c r="R44" s="167">
        <v>0</v>
      </c>
      <c r="S44" s="78">
        <v>0</v>
      </c>
      <c r="T44" s="78">
        <v>0</v>
      </c>
      <c r="U44" s="174">
        <v>0</v>
      </c>
      <c r="V44" s="172">
        <v>0</v>
      </c>
      <c r="W44" s="66">
        <v>0</v>
      </c>
      <c r="X44" s="66">
        <v>0</v>
      </c>
      <c r="Y44" s="178">
        <v>0</v>
      </c>
      <c r="Z44" s="172">
        <v>0</v>
      </c>
      <c r="AA44" s="66">
        <v>0</v>
      </c>
      <c r="AB44" s="66">
        <v>0</v>
      </c>
      <c r="AC44" s="178">
        <v>0</v>
      </c>
      <c r="AD44" s="172">
        <v>0</v>
      </c>
      <c r="AE44" s="66">
        <v>0</v>
      </c>
      <c r="AF44" s="66">
        <v>0</v>
      </c>
      <c r="AG44" s="468">
        <f>SUM(AD44:AF44)</f>
        <v>0</v>
      </c>
      <c r="AH44" s="172">
        <v>0</v>
      </c>
      <c r="AI44" s="66">
        <v>0</v>
      </c>
      <c r="AJ44" s="66">
        <v>0</v>
      </c>
      <c r="AK44" s="178">
        <v>0</v>
      </c>
      <c r="AL44" s="65">
        <v>0</v>
      </c>
      <c r="AM44" s="66">
        <v>0</v>
      </c>
      <c r="AN44" s="66">
        <v>0</v>
      </c>
      <c r="AO44" s="178">
        <v>0</v>
      </c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67">
        <f>M44+Q44+U44+Y44+AC44+AG44+AK44+AO44</f>
        <v>0</v>
      </c>
      <c r="BG44" s="134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58" ht="13.5">
      <c r="A45" s="794"/>
      <c r="B45" s="794"/>
      <c r="C45" s="794"/>
      <c r="D45" s="794"/>
      <c r="E45" s="788"/>
      <c r="F45" s="796"/>
      <c r="G45" s="773"/>
      <c r="H45" s="781"/>
      <c r="I45" s="141" t="s">
        <v>76</v>
      </c>
      <c r="J45" s="169">
        <v>0</v>
      </c>
      <c r="K45" s="71">
        <v>0</v>
      </c>
      <c r="L45" s="71">
        <v>0</v>
      </c>
      <c r="M45" s="175">
        <v>0</v>
      </c>
      <c r="N45" s="169">
        <v>0</v>
      </c>
      <c r="O45" s="71">
        <v>0</v>
      </c>
      <c r="P45" s="71">
        <v>0</v>
      </c>
      <c r="Q45" s="175">
        <v>0</v>
      </c>
      <c r="R45" s="169">
        <v>0</v>
      </c>
      <c r="S45" s="71">
        <v>0</v>
      </c>
      <c r="T45" s="71">
        <v>0</v>
      </c>
      <c r="U45" s="175">
        <v>0</v>
      </c>
      <c r="V45" s="169">
        <v>0</v>
      </c>
      <c r="W45" s="71">
        <v>0</v>
      </c>
      <c r="X45" s="71">
        <v>0</v>
      </c>
      <c r="Y45" s="175">
        <v>0</v>
      </c>
      <c r="Z45" s="169">
        <v>0</v>
      </c>
      <c r="AA45" s="71">
        <v>0</v>
      </c>
      <c r="AB45" s="71">
        <v>0</v>
      </c>
      <c r="AC45" s="175">
        <v>0</v>
      </c>
      <c r="AD45" s="169">
        <v>0</v>
      </c>
      <c r="AE45" s="71">
        <v>0</v>
      </c>
      <c r="AF45" s="71">
        <v>0</v>
      </c>
      <c r="AG45" s="468">
        <f>SUM(AD45:AF45)</f>
        <v>0</v>
      </c>
      <c r="AH45" s="169">
        <v>0</v>
      </c>
      <c r="AI45" s="71">
        <v>0</v>
      </c>
      <c r="AJ45" s="71">
        <v>0</v>
      </c>
      <c r="AK45" s="175">
        <v>0</v>
      </c>
      <c r="AL45" s="69">
        <v>0</v>
      </c>
      <c r="AM45" s="71">
        <v>0</v>
      </c>
      <c r="AN45" s="71">
        <v>0</v>
      </c>
      <c r="AO45" s="175">
        <v>0</v>
      </c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67">
        <f>M45+Q45+U45+Y45+AC45+AG45+AK45+AO45</f>
        <v>0</v>
      </c>
    </row>
    <row r="46" spans="1:58" ht="13.5">
      <c r="A46" s="794"/>
      <c r="B46" s="794"/>
      <c r="C46" s="794"/>
      <c r="D46" s="794"/>
      <c r="E46" s="788"/>
      <c r="F46" s="796"/>
      <c r="G46" s="773"/>
      <c r="H46" s="781"/>
      <c r="I46" s="141" t="s">
        <v>77</v>
      </c>
      <c r="J46" s="169">
        <v>0</v>
      </c>
      <c r="K46" s="71">
        <v>0</v>
      </c>
      <c r="L46" s="71">
        <v>0</v>
      </c>
      <c r="M46" s="175">
        <v>0</v>
      </c>
      <c r="N46" s="169">
        <v>0</v>
      </c>
      <c r="O46" s="71">
        <v>0</v>
      </c>
      <c r="P46" s="71">
        <v>0</v>
      </c>
      <c r="Q46" s="175">
        <v>0</v>
      </c>
      <c r="R46" s="169">
        <v>0</v>
      </c>
      <c r="S46" s="71">
        <v>0</v>
      </c>
      <c r="T46" s="71">
        <v>0</v>
      </c>
      <c r="U46" s="175">
        <v>0</v>
      </c>
      <c r="V46" s="169">
        <v>0</v>
      </c>
      <c r="W46" s="71">
        <v>0</v>
      </c>
      <c r="X46" s="71">
        <v>0</v>
      </c>
      <c r="Y46" s="175">
        <v>0</v>
      </c>
      <c r="Z46" s="169">
        <v>0</v>
      </c>
      <c r="AA46" s="71">
        <v>0</v>
      </c>
      <c r="AB46" s="71">
        <v>0</v>
      </c>
      <c r="AC46" s="175">
        <v>0</v>
      </c>
      <c r="AD46" s="169">
        <v>0</v>
      </c>
      <c r="AE46" s="71">
        <v>0</v>
      </c>
      <c r="AF46" s="71">
        <v>0</v>
      </c>
      <c r="AG46" s="468">
        <f>SUM(AD46:AF46)</f>
        <v>0</v>
      </c>
      <c r="AH46" s="169">
        <v>0</v>
      </c>
      <c r="AI46" s="71">
        <v>0</v>
      </c>
      <c r="AJ46" s="71">
        <v>0</v>
      </c>
      <c r="AK46" s="175">
        <v>0</v>
      </c>
      <c r="AL46" s="69">
        <v>0</v>
      </c>
      <c r="AM46" s="71">
        <v>0</v>
      </c>
      <c r="AN46" s="71">
        <v>0</v>
      </c>
      <c r="AO46" s="175">
        <v>0</v>
      </c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67">
        <f>M46+Q46+U46+Y46+AC46+AG46+AK46+AO46</f>
        <v>0</v>
      </c>
    </row>
    <row r="47" spans="1:58" ht="13.5">
      <c r="A47" s="794"/>
      <c r="B47" s="794"/>
      <c r="C47" s="794"/>
      <c r="D47" s="794"/>
      <c r="E47" s="788"/>
      <c r="F47" s="796"/>
      <c r="G47" s="773"/>
      <c r="H47" s="781"/>
      <c r="I47" s="141" t="s">
        <v>78</v>
      </c>
      <c r="J47" s="169">
        <v>0</v>
      </c>
      <c r="K47" s="71">
        <v>0</v>
      </c>
      <c r="L47" s="71">
        <v>0</v>
      </c>
      <c r="M47" s="175">
        <v>0</v>
      </c>
      <c r="N47" s="169">
        <v>0</v>
      </c>
      <c r="O47" s="71">
        <v>0</v>
      </c>
      <c r="P47" s="71">
        <v>0</v>
      </c>
      <c r="Q47" s="175">
        <v>0</v>
      </c>
      <c r="R47" s="169">
        <v>0</v>
      </c>
      <c r="S47" s="71">
        <v>0</v>
      </c>
      <c r="T47" s="71">
        <v>0</v>
      </c>
      <c r="U47" s="175">
        <v>0</v>
      </c>
      <c r="V47" s="169">
        <v>0</v>
      </c>
      <c r="W47" s="71">
        <v>0</v>
      </c>
      <c r="X47" s="71">
        <v>0</v>
      </c>
      <c r="Y47" s="175">
        <v>0</v>
      </c>
      <c r="Z47" s="169">
        <v>0</v>
      </c>
      <c r="AA47" s="71">
        <v>0</v>
      </c>
      <c r="AB47" s="71">
        <v>0</v>
      </c>
      <c r="AC47" s="175">
        <v>0</v>
      </c>
      <c r="AD47" s="169">
        <v>0</v>
      </c>
      <c r="AE47" s="71">
        <v>2</v>
      </c>
      <c r="AF47" s="71">
        <v>0</v>
      </c>
      <c r="AG47" s="468">
        <f>SUM(AD47:AF47)</f>
        <v>2</v>
      </c>
      <c r="AH47" s="492">
        <v>5</v>
      </c>
      <c r="AI47" s="1001">
        <v>2</v>
      </c>
      <c r="AJ47" s="1001">
        <v>0</v>
      </c>
      <c r="AK47" s="1025">
        <f>SUM(AH47:AJ47)</f>
        <v>7</v>
      </c>
      <c r="AL47" s="69">
        <v>0</v>
      </c>
      <c r="AM47" s="71">
        <v>0</v>
      </c>
      <c r="AN47" s="71">
        <v>0</v>
      </c>
      <c r="AO47" s="175">
        <v>0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67">
        <f>M47+Q47+U47+Y47+AC47+AG47+AK47+AO47</f>
        <v>9</v>
      </c>
    </row>
    <row r="48" spans="1:58" ht="15.75" customHeight="1">
      <c r="A48" s="794"/>
      <c r="B48" s="794"/>
      <c r="C48" s="794"/>
      <c r="D48" s="794"/>
      <c r="E48" s="788"/>
      <c r="F48" s="796"/>
      <c r="G48" s="773"/>
      <c r="H48" s="781"/>
      <c r="I48" s="141" t="s">
        <v>79</v>
      </c>
      <c r="J48" s="169">
        <v>0</v>
      </c>
      <c r="K48" s="71">
        <v>0</v>
      </c>
      <c r="L48" s="71">
        <v>0</v>
      </c>
      <c r="M48" s="175">
        <v>0</v>
      </c>
      <c r="N48" s="169">
        <v>0</v>
      </c>
      <c r="O48" s="71">
        <v>0</v>
      </c>
      <c r="P48" s="71">
        <v>0</v>
      </c>
      <c r="Q48" s="175">
        <v>0</v>
      </c>
      <c r="R48" s="169">
        <v>0</v>
      </c>
      <c r="S48" s="71">
        <v>0</v>
      </c>
      <c r="T48" s="71">
        <v>0</v>
      </c>
      <c r="U48" s="175">
        <v>0</v>
      </c>
      <c r="V48" s="169">
        <v>0</v>
      </c>
      <c r="W48" s="71">
        <v>0</v>
      </c>
      <c r="X48" s="71">
        <v>0</v>
      </c>
      <c r="Y48" s="175">
        <v>0</v>
      </c>
      <c r="Z48" s="169">
        <v>0</v>
      </c>
      <c r="AA48" s="71">
        <v>0</v>
      </c>
      <c r="AB48" s="71">
        <v>0</v>
      </c>
      <c r="AC48" s="175">
        <v>0</v>
      </c>
      <c r="AD48" s="169">
        <v>0</v>
      </c>
      <c r="AE48" s="71">
        <v>0</v>
      </c>
      <c r="AF48" s="71">
        <v>0</v>
      </c>
      <c r="AG48" s="468">
        <f>SUM(AD48:AF48)</f>
        <v>0</v>
      </c>
      <c r="AH48" s="169">
        <v>0</v>
      </c>
      <c r="AI48" s="71">
        <v>0</v>
      </c>
      <c r="AJ48" s="71">
        <v>0</v>
      </c>
      <c r="AK48" s="175">
        <v>0</v>
      </c>
      <c r="AL48" s="69">
        <v>0</v>
      </c>
      <c r="AM48" s="71">
        <v>0</v>
      </c>
      <c r="AN48" s="71">
        <v>0</v>
      </c>
      <c r="AO48" s="175">
        <v>0</v>
      </c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67">
        <f>M48+Q48+U48+Y48+AC48+AG48+AK48+AO48</f>
        <v>0</v>
      </c>
    </row>
    <row r="49" spans="1:58" ht="38.25" customHeight="1">
      <c r="A49" s="794"/>
      <c r="B49" s="794"/>
      <c r="C49" s="794"/>
      <c r="D49" s="794"/>
      <c r="E49" s="788"/>
      <c r="F49" s="796"/>
      <c r="G49" s="773"/>
      <c r="H49" s="782"/>
      <c r="I49" s="147" t="s">
        <v>247</v>
      </c>
      <c r="J49" s="169">
        <v>0</v>
      </c>
      <c r="K49" s="71">
        <v>0</v>
      </c>
      <c r="L49" s="71">
        <v>0</v>
      </c>
      <c r="M49" s="175">
        <v>0</v>
      </c>
      <c r="N49" s="169">
        <v>0</v>
      </c>
      <c r="O49" s="71">
        <v>0</v>
      </c>
      <c r="P49" s="71">
        <v>0</v>
      </c>
      <c r="Q49" s="175">
        <v>0</v>
      </c>
      <c r="R49" s="169">
        <v>0</v>
      </c>
      <c r="S49" s="71">
        <v>0</v>
      </c>
      <c r="T49" s="71">
        <v>0</v>
      </c>
      <c r="U49" s="175">
        <v>0</v>
      </c>
      <c r="V49" s="169">
        <v>0</v>
      </c>
      <c r="W49" s="71">
        <v>0</v>
      </c>
      <c r="X49" s="71">
        <v>0</v>
      </c>
      <c r="Y49" s="175">
        <v>0</v>
      </c>
      <c r="Z49" s="169">
        <v>0</v>
      </c>
      <c r="AA49" s="71">
        <v>0</v>
      </c>
      <c r="AB49" s="71">
        <v>0</v>
      </c>
      <c r="AC49" s="175">
        <v>0</v>
      </c>
      <c r="AD49" s="169">
        <f>SUM(AD44:AD48)</f>
        <v>0</v>
      </c>
      <c r="AE49" s="71">
        <v>0</v>
      </c>
      <c r="AF49" s="71">
        <v>0</v>
      </c>
      <c r="AG49" s="1017">
        <v>0.02</v>
      </c>
      <c r="AH49" s="492">
        <f>SUM(AH44:AH48)</f>
        <v>5</v>
      </c>
      <c r="AI49" s="1001">
        <f>SUM(AI44:AI48)</f>
        <v>2</v>
      </c>
      <c r="AJ49" s="1001">
        <f>SUM(AJ44:AJ48)</f>
        <v>0</v>
      </c>
      <c r="AK49" s="1016">
        <v>0.06</v>
      </c>
      <c r="AL49" s="69">
        <v>0</v>
      </c>
      <c r="AM49" s="71">
        <v>0</v>
      </c>
      <c r="AN49" s="71">
        <v>0</v>
      </c>
      <c r="AO49" s="175">
        <v>0</v>
      </c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1023">
        <f>(M49+Q49+U49+Y49+AC49+AG49+AK49+AO49)/8</f>
        <v>0.01</v>
      </c>
    </row>
    <row r="50" spans="1:58" ht="13.5">
      <c r="A50" s="794"/>
      <c r="B50" s="794"/>
      <c r="C50" s="794"/>
      <c r="D50" s="794"/>
      <c r="E50" s="788"/>
      <c r="F50" s="796"/>
      <c r="G50" s="773"/>
      <c r="H50" s="783" t="s">
        <v>80</v>
      </c>
      <c r="I50" s="141" t="s">
        <v>81</v>
      </c>
      <c r="J50" s="169">
        <v>0</v>
      </c>
      <c r="K50" s="71">
        <v>0</v>
      </c>
      <c r="L50" s="71">
        <v>0</v>
      </c>
      <c r="M50" s="175">
        <v>0</v>
      </c>
      <c r="N50" s="169">
        <v>0</v>
      </c>
      <c r="O50" s="71">
        <v>0</v>
      </c>
      <c r="P50" s="71">
        <v>0</v>
      </c>
      <c r="Q50" s="175">
        <v>0</v>
      </c>
      <c r="R50" s="169">
        <v>0</v>
      </c>
      <c r="S50" s="71">
        <v>0</v>
      </c>
      <c r="T50" s="71">
        <v>0</v>
      </c>
      <c r="U50" s="175">
        <v>0</v>
      </c>
      <c r="V50" s="169">
        <v>0</v>
      </c>
      <c r="W50" s="71">
        <v>0</v>
      </c>
      <c r="X50" s="71">
        <v>0</v>
      </c>
      <c r="Y50" s="175">
        <v>0</v>
      </c>
      <c r="Z50" s="169">
        <v>0</v>
      </c>
      <c r="AA50" s="71">
        <v>0</v>
      </c>
      <c r="AB50" s="71">
        <v>0</v>
      </c>
      <c r="AC50" s="175">
        <v>0</v>
      </c>
      <c r="AD50" s="169">
        <v>0</v>
      </c>
      <c r="AE50" s="71">
        <v>2</v>
      </c>
      <c r="AF50" s="71">
        <v>0</v>
      </c>
      <c r="AG50" s="462">
        <f>SUM(AD50:AF50)</f>
        <v>2</v>
      </c>
      <c r="AH50" s="492">
        <v>5</v>
      </c>
      <c r="AI50" s="1001">
        <v>2</v>
      </c>
      <c r="AJ50" s="1001">
        <v>0</v>
      </c>
      <c r="AK50" s="1008">
        <f>SUM(AH50:AJ50)</f>
        <v>7</v>
      </c>
      <c r="AL50" s="69">
        <v>0</v>
      </c>
      <c r="AM50" s="71">
        <v>0</v>
      </c>
      <c r="AN50" s="71">
        <v>0</v>
      </c>
      <c r="AO50" s="175">
        <v>0</v>
      </c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2">
        <f>M50+Q50+U50+Y50+AC50+AG50+AK50+AO50</f>
        <v>9</v>
      </c>
    </row>
    <row r="51" spans="1:58" ht="13.5">
      <c r="A51" s="794"/>
      <c r="B51" s="794"/>
      <c r="C51" s="794"/>
      <c r="D51" s="794"/>
      <c r="E51" s="788"/>
      <c r="F51" s="796"/>
      <c r="G51" s="773"/>
      <c r="H51" s="784"/>
      <c r="I51" s="141" t="s">
        <v>82</v>
      </c>
      <c r="J51" s="169">
        <v>0</v>
      </c>
      <c r="K51" s="71">
        <v>0</v>
      </c>
      <c r="L51" s="71">
        <v>0</v>
      </c>
      <c r="M51" s="175">
        <v>0</v>
      </c>
      <c r="N51" s="169">
        <v>0</v>
      </c>
      <c r="O51" s="71">
        <v>0</v>
      </c>
      <c r="P51" s="71">
        <v>0</v>
      </c>
      <c r="Q51" s="175">
        <v>0</v>
      </c>
      <c r="R51" s="169">
        <v>0</v>
      </c>
      <c r="S51" s="71">
        <v>0</v>
      </c>
      <c r="T51" s="71">
        <v>0</v>
      </c>
      <c r="U51" s="175">
        <v>0</v>
      </c>
      <c r="V51" s="169">
        <v>0</v>
      </c>
      <c r="W51" s="71">
        <v>0</v>
      </c>
      <c r="X51" s="71">
        <v>0</v>
      </c>
      <c r="Y51" s="175">
        <v>0</v>
      </c>
      <c r="Z51" s="169">
        <v>0</v>
      </c>
      <c r="AA51" s="71">
        <v>0</v>
      </c>
      <c r="AB51" s="71">
        <v>0</v>
      </c>
      <c r="AC51" s="175">
        <v>0</v>
      </c>
      <c r="AD51" s="169">
        <v>0</v>
      </c>
      <c r="AE51" s="71">
        <v>0</v>
      </c>
      <c r="AF51" s="71">
        <v>0</v>
      </c>
      <c r="AG51" s="462">
        <v>0</v>
      </c>
      <c r="AH51" s="169">
        <v>0</v>
      </c>
      <c r="AI51" s="71">
        <v>0</v>
      </c>
      <c r="AJ51" s="71">
        <v>0</v>
      </c>
      <c r="AK51" s="175">
        <v>0</v>
      </c>
      <c r="AL51" s="69">
        <v>0</v>
      </c>
      <c r="AM51" s="71">
        <v>0</v>
      </c>
      <c r="AN51" s="71">
        <v>0</v>
      </c>
      <c r="AO51" s="175">
        <v>0</v>
      </c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2">
        <f>M51+Q51+U51+Y51+AC51+AG51+AK51+AO51</f>
        <v>0</v>
      </c>
    </row>
    <row r="52" spans="1:58" ht="13.5">
      <c r="A52" s="794"/>
      <c r="B52" s="794"/>
      <c r="C52" s="794"/>
      <c r="D52" s="794"/>
      <c r="E52" s="788"/>
      <c r="F52" s="796"/>
      <c r="G52" s="773"/>
      <c r="H52" s="785" t="s">
        <v>83</v>
      </c>
      <c r="I52" s="141" t="s">
        <v>84</v>
      </c>
      <c r="J52" s="169">
        <v>0</v>
      </c>
      <c r="K52" s="71">
        <v>0</v>
      </c>
      <c r="L52" s="71">
        <v>0</v>
      </c>
      <c r="M52" s="175">
        <v>0</v>
      </c>
      <c r="N52" s="169">
        <v>0</v>
      </c>
      <c r="O52" s="71">
        <v>0</v>
      </c>
      <c r="P52" s="71">
        <v>0</v>
      </c>
      <c r="Q52" s="175">
        <v>0</v>
      </c>
      <c r="R52" s="169">
        <v>0</v>
      </c>
      <c r="S52" s="71">
        <v>0</v>
      </c>
      <c r="T52" s="71">
        <v>0</v>
      </c>
      <c r="U52" s="175">
        <v>0</v>
      </c>
      <c r="V52" s="169">
        <v>0</v>
      </c>
      <c r="W52" s="71">
        <v>0</v>
      </c>
      <c r="X52" s="71">
        <v>0</v>
      </c>
      <c r="Y52" s="175">
        <v>0</v>
      </c>
      <c r="Z52" s="169">
        <v>0</v>
      </c>
      <c r="AA52" s="71">
        <v>0</v>
      </c>
      <c r="AB52" s="71">
        <v>0</v>
      </c>
      <c r="AC52" s="175">
        <v>0</v>
      </c>
      <c r="AD52" s="169">
        <v>0</v>
      </c>
      <c r="AE52" s="71">
        <v>0</v>
      </c>
      <c r="AF52" s="71">
        <v>0</v>
      </c>
      <c r="AG52" s="462">
        <v>0</v>
      </c>
      <c r="AH52" s="169">
        <v>0</v>
      </c>
      <c r="AI52" s="71">
        <v>0</v>
      </c>
      <c r="AJ52" s="71">
        <v>0</v>
      </c>
      <c r="AK52" s="175">
        <v>0</v>
      </c>
      <c r="AL52" s="69">
        <v>0</v>
      </c>
      <c r="AM52" s="71">
        <v>0</v>
      </c>
      <c r="AN52" s="71">
        <v>0</v>
      </c>
      <c r="AO52" s="175">
        <v>0</v>
      </c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2">
        <f>M52+Q52+U52+Y52+AC52+AG52+AK52+AO52</f>
        <v>0</v>
      </c>
    </row>
    <row r="53" spans="1:58" ht="14.25" thickBot="1">
      <c r="A53" s="794"/>
      <c r="B53" s="794"/>
      <c r="C53" s="794"/>
      <c r="D53" s="794"/>
      <c r="E53" s="789"/>
      <c r="F53" s="797"/>
      <c r="G53" s="774"/>
      <c r="H53" s="786"/>
      <c r="I53" s="143" t="s">
        <v>85</v>
      </c>
      <c r="J53" s="171">
        <v>0</v>
      </c>
      <c r="K53" s="75">
        <v>0</v>
      </c>
      <c r="L53" s="75">
        <v>0</v>
      </c>
      <c r="M53" s="176">
        <v>0</v>
      </c>
      <c r="N53" s="171">
        <v>0</v>
      </c>
      <c r="O53" s="75">
        <v>0</v>
      </c>
      <c r="P53" s="75">
        <v>0</v>
      </c>
      <c r="Q53" s="176">
        <v>0</v>
      </c>
      <c r="R53" s="171">
        <v>0</v>
      </c>
      <c r="S53" s="75">
        <v>0</v>
      </c>
      <c r="T53" s="75">
        <v>0</v>
      </c>
      <c r="U53" s="176">
        <v>0</v>
      </c>
      <c r="V53" s="171">
        <v>0</v>
      </c>
      <c r="W53" s="75">
        <v>0</v>
      </c>
      <c r="X53" s="75">
        <v>0</v>
      </c>
      <c r="Y53" s="176">
        <v>0</v>
      </c>
      <c r="Z53" s="171">
        <v>0</v>
      </c>
      <c r="AA53" s="75">
        <v>0</v>
      </c>
      <c r="AB53" s="75">
        <v>0</v>
      </c>
      <c r="AC53" s="176">
        <v>0</v>
      </c>
      <c r="AD53" s="171">
        <v>0</v>
      </c>
      <c r="AE53" s="75">
        <v>0</v>
      </c>
      <c r="AF53" s="75">
        <v>0</v>
      </c>
      <c r="AG53" s="463">
        <v>0</v>
      </c>
      <c r="AH53" s="171">
        <v>0</v>
      </c>
      <c r="AI53" s="75">
        <v>0</v>
      </c>
      <c r="AJ53" s="75">
        <v>0</v>
      </c>
      <c r="AK53" s="176">
        <v>0</v>
      </c>
      <c r="AL53" s="74">
        <v>0</v>
      </c>
      <c r="AM53" s="75">
        <v>0</v>
      </c>
      <c r="AN53" s="75">
        <v>0</v>
      </c>
      <c r="AO53" s="176">
        <v>0</v>
      </c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245">
        <f aca="true" t="shared" si="27" ref="BF44:BF53">M53+Q53+U53</f>
        <v>0</v>
      </c>
    </row>
    <row r="54" spans="1:58" ht="15" customHeight="1">
      <c r="A54" s="794"/>
      <c r="B54" s="794"/>
      <c r="C54" s="794"/>
      <c r="D54" s="794"/>
      <c r="E54" s="787" t="s">
        <v>262</v>
      </c>
      <c r="F54" s="790">
        <v>500</v>
      </c>
      <c r="G54" s="779" t="s">
        <v>236</v>
      </c>
      <c r="H54" s="780" t="s">
        <v>74</v>
      </c>
      <c r="I54" s="140" t="s">
        <v>75</v>
      </c>
      <c r="J54" s="167">
        <v>0</v>
      </c>
      <c r="K54" s="78">
        <v>0</v>
      </c>
      <c r="L54" s="78">
        <v>0</v>
      </c>
      <c r="M54" s="174">
        <v>0</v>
      </c>
      <c r="N54" s="167">
        <v>0</v>
      </c>
      <c r="O54" s="78">
        <v>0</v>
      </c>
      <c r="P54" s="78">
        <v>0</v>
      </c>
      <c r="Q54" s="174">
        <v>0</v>
      </c>
      <c r="R54" s="167">
        <v>0</v>
      </c>
      <c r="S54" s="78">
        <v>0</v>
      </c>
      <c r="T54" s="78">
        <v>0</v>
      </c>
      <c r="U54" s="174">
        <v>0</v>
      </c>
      <c r="V54" s="167">
        <v>0</v>
      </c>
      <c r="W54" s="78">
        <v>0</v>
      </c>
      <c r="X54" s="78">
        <v>0</v>
      </c>
      <c r="Y54" s="174">
        <v>0</v>
      </c>
      <c r="Z54" s="167">
        <v>0</v>
      </c>
      <c r="AA54" s="78">
        <v>0</v>
      </c>
      <c r="AB54" s="78">
        <v>0</v>
      </c>
      <c r="AC54" s="174">
        <v>0</v>
      </c>
      <c r="AD54" s="1010">
        <v>0</v>
      </c>
      <c r="AE54" s="1011">
        <v>0</v>
      </c>
      <c r="AF54" s="1011">
        <v>0</v>
      </c>
      <c r="AG54" s="1012">
        <v>0</v>
      </c>
      <c r="AH54" s="172">
        <v>0</v>
      </c>
      <c r="AI54" s="66">
        <v>0</v>
      </c>
      <c r="AJ54" s="66">
        <v>0</v>
      </c>
      <c r="AK54" s="178">
        <v>0</v>
      </c>
      <c r="AL54" s="167">
        <v>0</v>
      </c>
      <c r="AM54" s="78">
        <v>0</v>
      </c>
      <c r="AN54" s="78">
        <v>0</v>
      </c>
      <c r="AO54" s="174">
        <v>0</v>
      </c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136"/>
      <c r="BF54" s="191">
        <f>M54+Q54+U54+Y54+AC54+AG54+AK54+AO54</f>
        <v>0</v>
      </c>
    </row>
    <row r="55" spans="1:58" ht="13.5">
      <c r="A55" s="794"/>
      <c r="B55" s="794"/>
      <c r="C55" s="794"/>
      <c r="D55" s="794"/>
      <c r="E55" s="788"/>
      <c r="F55" s="791"/>
      <c r="G55" s="773"/>
      <c r="H55" s="781"/>
      <c r="I55" s="141" t="s">
        <v>76</v>
      </c>
      <c r="J55" s="169">
        <v>0</v>
      </c>
      <c r="K55" s="71">
        <v>0</v>
      </c>
      <c r="L55" s="71">
        <v>0</v>
      </c>
      <c r="M55" s="175">
        <v>0</v>
      </c>
      <c r="N55" s="169">
        <v>0</v>
      </c>
      <c r="O55" s="71">
        <v>0</v>
      </c>
      <c r="P55" s="71">
        <v>0</v>
      </c>
      <c r="Q55" s="175">
        <v>0</v>
      </c>
      <c r="R55" s="169">
        <v>0</v>
      </c>
      <c r="S55" s="71">
        <v>0</v>
      </c>
      <c r="T55" s="71">
        <v>0</v>
      </c>
      <c r="U55" s="175">
        <v>0</v>
      </c>
      <c r="V55" s="169">
        <v>0</v>
      </c>
      <c r="W55" s="71">
        <v>0</v>
      </c>
      <c r="X55" s="71">
        <v>0</v>
      </c>
      <c r="Y55" s="175">
        <v>0</v>
      </c>
      <c r="Z55" s="169">
        <v>0</v>
      </c>
      <c r="AA55" s="71">
        <v>0</v>
      </c>
      <c r="AB55" s="71">
        <v>0</v>
      </c>
      <c r="AC55" s="175">
        <v>0</v>
      </c>
      <c r="AD55" s="1013">
        <v>0</v>
      </c>
      <c r="AE55" s="1014">
        <v>0</v>
      </c>
      <c r="AF55" s="1014">
        <v>0</v>
      </c>
      <c r="AG55" s="1015">
        <v>0</v>
      </c>
      <c r="AH55" s="169">
        <v>0</v>
      </c>
      <c r="AI55" s="71">
        <v>0</v>
      </c>
      <c r="AJ55" s="71">
        <v>0</v>
      </c>
      <c r="AK55" s="175">
        <v>0</v>
      </c>
      <c r="AL55" s="169">
        <v>0</v>
      </c>
      <c r="AM55" s="71">
        <v>0</v>
      </c>
      <c r="AN55" s="71">
        <v>0</v>
      </c>
      <c r="AO55" s="175">
        <v>0</v>
      </c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462"/>
      <c r="BF55" s="192">
        <f aca="true" t="shared" si="28" ref="BF55:BF63">M55+Q55+U55+Y55+AC55+AG55+AK55+AO55</f>
        <v>0</v>
      </c>
    </row>
    <row r="56" spans="1:58" ht="13.5">
      <c r="A56" s="794"/>
      <c r="B56" s="794"/>
      <c r="C56" s="794"/>
      <c r="D56" s="794"/>
      <c r="E56" s="788"/>
      <c r="F56" s="791"/>
      <c r="G56" s="773"/>
      <c r="H56" s="781"/>
      <c r="I56" s="141" t="s">
        <v>77</v>
      </c>
      <c r="J56" s="169">
        <v>0</v>
      </c>
      <c r="K56" s="71">
        <v>0</v>
      </c>
      <c r="L56" s="71">
        <v>0</v>
      </c>
      <c r="M56" s="175">
        <v>0</v>
      </c>
      <c r="N56" s="169">
        <v>0</v>
      </c>
      <c r="O56" s="71">
        <v>0</v>
      </c>
      <c r="P56" s="71">
        <v>0</v>
      </c>
      <c r="Q56" s="175">
        <v>0</v>
      </c>
      <c r="R56" s="169">
        <v>0</v>
      </c>
      <c r="S56" s="71">
        <v>0</v>
      </c>
      <c r="T56" s="71">
        <v>0</v>
      </c>
      <c r="U56" s="175">
        <v>0</v>
      </c>
      <c r="V56" s="169">
        <v>0</v>
      </c>
      <c r="W56" s="71">
        <v>0</v>
      </c>
      <c r="X56" s="71">
        <v>0</v>
      </c>
      <c r="Y56" s="175">
        <v>0</v>
      </c>
      <c r="Z56" s="169">
        <v>0</v>
      </c>
      <c r="AA56" s="71">
        <v>0</v>
      </c>
      <c r="AB56" s="71">
        <v>0</v>
      </c>
      <c r="AC56" s="175">
        <v>0</v>
      </c>
      <c r="AD56" s="1013">
        <v>0</v>
      </c>
      <c r="AE56" s="1014">
        <v>0</v>
      </c>
      <c r="AF56" s="1014">
        <v>0</v>
      </c>
      <c r="AG56" s="1015">
        <v>0</v>
      </c>
      <c r="AH56" s="169">
        <v>0</v>
      </c>
      <c r="AI56" s="71">
        <v>0</v>
      </c>
      <c r="AJ56" s="71">
        <v>0</v>
      </c>
      <c r="AK56" s="175">
        <v>0</v>
      </c>
      <c r="AL56" s="169">
        <v>0</v>
      </c>
      <c r="AM56" s="71">
        <v>0</v>
      </c>
      <c r="AN56" s="71">
        <v>0</v>
      </c>
      <c r="AO56" s="175">
        <v>0</v>
      </c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462"/>
      <c r="BF56" s="192">
        <f t="shared" si="28"/>
        <v>0</v>
      </c>
    </row>
    <row r="57" spans="1:58" ht="13.5">
      <c r="A57" s="794"/>
      <c r="B57" s="794"/>
      <c r="C57" s="794"/>
      <c r="D57" s="794"/>
      <c r="E57" s="788"/>
      <c r="F57" s="791"/>
      <c r="G57" s="773"/>
      <c r="H57" s="781"/>
      <c r="I57" s="141" t="s">
        <v>78</v>
      </c>
      <c r="J57" s="169">
        <v>0</v>
      </c>
      <c r="K57" s="71">
        <v>0</v>
      </c>
      <c r="L57" s="71">
        <v>0</v>
      </c>
      <c r="M57" s="175">
        <v>0</v>
      </c>
      <c r="N57" s="169">
        <v>0</v>
      </c>
      <c r="O57" s="71">
        <v>0</v>
      </c>
      <c r="P57" s="71">
        <v>0</v>
      </c>
      <c r="Q57" s="175">
        <v>0</v>
      </c>
      <c r="R57" s="169">
        <v>0</v>
      </c>
      <c r="S57" s="71">
        <v>0</v>
      </c>
      <c r="T57" s="71">
        <v>0</v>
      </c>
      <c r="U57" s="175">
        <v>0</v>
      </c>
      <c r="V57" s="169">
        <v>0</v>
      </c>
      <c r="W57" s="71">
        <v>0</v>
      </c>
      <c r="X57" s="71">
        <v>0</v>
      </c>
      <c r="Y57" s="175">
        <v>0</v>
      </c>
      <c r="Z57" s="169">
        <v>0</v>
      </c>
      <c r="AA57" s="71">
        <v>0</v>
      </c>
      <c r="AB57" s="71">
        <v>0</v>
      </c>
      <c r="AC57" s="175">
        <v>0</v>
      </c>
      <c r="AD57" s="1014">
        <v>0</v>
      </c>
      <c r="AE57" s="1014">
        <v>2</v>
      </c>
      <c r="AF57" s="1014">
        <v>0</v>
      </c>
      <c r="AG57" s="1015">
        <f>SUM(J57:AF57)</f>
        <v>2</v>
      </c>
      <c r="AH57" s="1001">
        <v>5</v>
      </c>
      <c r="AI57" s="1001">
        <v>2</v>
      </c>
      <c r="AJ57" s="1001">
        <v>0</v>
      </c>
      <c r="AK57" s="1001">
        <f>SUM(AH57:AJ57)</f>
        <v>7</v>
      </c>
      <c r="AL57" s="169">
        <v>0</v>
      </c>
      <c r="AM57" s="71">
        <v>0</v>
      </c>
      <c r="AN57" s="71">
        <v>0</v>
      </c>
      <c r="AO57" s="175">
        <v>0</v>
      </c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462"/>
      <c r="BF57" s="192">
        <f t="shared" si="28"/>
        <v>9</v>
      </c>
    </row>
    <row r="58" spans="1:58" ht="13.5">
      <c r="A58" s="794"/>
      <c r="B58" s="794"/>
      <c r="C58" s="794"/>
      <c r="D58" s="794"/>
      <c r="E58" s="788"/>
      <c r="F58" s="791"/>
      <c r="G58" s="773"/>
      <c r="H58" s="781"/>
      <c r="I58" s="141" t="s">
        <v>79</v>
      </c>
      <c r="J58" s="169">
        <v>0</v>
      </c>
      <c r="K58" s="71">
        <v>0</v>
      </c>
      <c r="L58" s="71">
        <v>0</v>
      </c>
      <c r="M58" s="175">
        <v>0</v>
      </c>
      <c r="N58" s="169">
        <v>0</v>
      </c>
      <c r="O58" s="71">
        <v>0</v>
      </c>
      <c r="P58" s="71">
        <v>0</v>
      </c>
      <c r="Q58" s="175">
        <v>0</v>
      </c>
      <c r="R58" s="169">
        <v>0</v>
      </c>
      <c r="S58" s="71">
        <v>0</v>
      </c>
      <c r="T58" s="71">
        <v>0</v>
      </c>
      <c r="U58" s="175">
        <v>0</v>
      </c>
      <c r="V58" s="169">
        <v>0</v>
      </c>
      <c r="W58" s="71">
        <v>0</v>
      </c>
      <c r="X58" s="71">
        <v>0</v>
      </c>
      <c r="Y58" s="175">
        <v>0</v>
      </c>
      <c r="Z58" s="169">
        <v>0</v>
      </c>
      <c r="AA58" s="71">
        <v>0</v>
      </c>
      <c r="AB58" s="71">
        <v>0</v>
      </c>
      <c r="AC58" s="175">
        <v>0</v>
      </c>
      <c r="AD58" s="1013">
        <v>0</v>
      </c>
      <c r="AE58" s="1014">
        <v>0</v>
      </c>
      <c r="AF58" s="1014">
        <v>0</v>
      </c>
      <c r="AG58" s="1015">
        <v>0</v>
      </c>
      <c r="AH58" s="169">
        <v>0</v>
      </c>
      <c r="AI58" s="71">
        <v>0</v>
      </c>
      <c r="AJ58" s="71">
        <v>0</v>
      </c>
      <c r="AK58" s="175">
        <v>0</v>
      </c>
      <c r="AL58" s="169">
        <v>0</v>
      </c>
      <c r="AM58" s="71">
        <v>0</v>
      </c>
      <c r="AN58" s="71">
        <v>0</v>
      </c>
      <c r="AO58" s="175">
        <v>0</v>
      </c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462"/>
      <c r="BF58" s="192">
        <f t="shared" si="28"/>
        <v>0</v>
      </c>
    </row>
    <row r="59" spans="1:58" ht="50.25" customHeight="1">
      <c r="A59" s="794"/>
      <c r="B59" s="794"/>
      <c r="C59" s="794"/>
      <c r="D59" s="794"/>
      <c r="E59" s="788"/>
      <c r="F59" s="791"/>
      <c r="G59" s="773"/>
      <c r="H59" s="782"/>
      <c r="I59" s="147" t="s">
        <v>248</v>
      </c>
      <c r="J59" s="169">
        <v>0</v>
      </c>
      <c r="K59" s="71">
        <v>0</v>
      </c>
      <c r="L59" s="71">
        <v>0</v>
      </c>
      <c r="M59" s="175">
        <v>0</v>
      </c>
      <c r="N59" s="169">
        <v>0</v>
      </c>
      <c r="O59" s="71">
        <v>0</v>
      </c>
      <c r="P59" s="71">
        <v>0</v>
      </c>
      <c r="Q59" s="175">
        <v>0</v>
      </c>
      <c r="R59" s="169">
        <v>0</v>
      </c>
      <c r="S59" s="71">
        <v>0</v>
      </c>
      <c r="T59" s="71">
        <v>0</v>
      </c>
      <c r="U59" s="175">
        <v>0</v>
      </c>
      <c r="V59" s="169">
        <v>0</v>
      </c>
      <c r="W59" s="71">
        <v>0</v>
      </c>
      <c r="X59" s="71">
        <v>0</v>
      </c>
      <c r="Y59" s="175">
        <v>0</v>
      </c>
      <c r="Z59" s="169">
        <v>0</v>
      </c>
      <c r="AA59" s="71">
        <v>0</v>
      </c>
      <c r="AB59" s="71">
        <v>0</v>
      </c>
      <c r="AC59" s="175">
        <v>0</v>
      </c>
      <c r="AD59" s="1014">
        <v>0</v>
      </c>
      <c r="AE59" s="1014">
        <v>2</v>
      </c>
      <c r="AF59" s="1014">
        <v>0</v>
      </c>
      <c r="AG59" s="1014">
        <v>2</v>
      </c>
      <c r="AH59" s="1001">
        <v>5</v>
      </c>
      <c r="AI59" s="1001">
        <v>2</v>
      </c>
      <c r="AJ59" s="1001">
        <v>0</v>
      </c>
      <c r="AK59" s="1001">
        <v>7</v>
      </c>
      <c r="AL59" s="169">
        <v>0</v>
      </c>
      <c r="AM59" s="71">
        <v>0</v>
      </c>
      <c r="AN59" s="71">
        <v>0</v>
      </c>
      <c r="AO59" s="175">
        <v>0</v>
      </c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462"/>
      <c r="BF59" s="193">
        <f t="shared" si="28"/>
        <v>9</v>
      </c>
    </row>
    <row r="60" spans="1:58" ht="13.5">
      <c r="A60" s="794"/>
      <c r="B60" s="794"/>
      <c r="C60" s="794"/>
      <c r="D60" s="794"/>
      <c r="E60" s="788"/>
      <c r="F60" s="791"/>
      <c r="G60" s="773"/>
      <c r="H60" s="783" t="s">
        <v>80</v>
      </c>
      <c r="I60" s="141" t="s">
        <v>81</v>
      </c>
      <c r="J60" s="169">
        <v>0</v>
      </c>
      <c r="K60" s="71">
        <v>0</v>
      </c>
      <c r="L60" s="71">
        <v>0</v>
      </c>
      <c r="M60" s="175">
        <v>0</v>
      </c>
      <c r="N60" s="169">
        <v>0</v>
      </c>
      <c r="O60" s="71">
        <v>0</v>
      </c>
      <c r="P60" s="71">
        <v>0</v>
      </c>
      <c r="Q60" s="175">
        <v>0</v>
      </c>
      <c r="R60" s="169">
        <v>0</v>
      </c>
      <c r="S60" s="71">
        <v>0</v>
      </c>
      <c r="T60" s="71">
        <v>0</v>
      </c>
      <c r="U60" s="175">
        <v>0</v>
      </c>
      <c r="V60" s="169">
        <v>0</v>
      </c>
      <c r="W60" s="71">
        <v>0</v>
      </c>
      <c r="X60" s="71">
        <v>0</v>
      </c>
      <c r="Y60" s="175">
        <v>0</v>
      </c>
      <c r="Z60" s="169">
        <v>0</v>
      </c>
      <c r="AA60" s="71">
        <v>0</v>
      </c>
      <c r="AB60" s="71">
        <v>0</v>
      </c>
      <c r="AC60" s="175">
        <v>0</v>
      </c>
      <c r="AD60" s="1014">
        <v>0</v>
      </c>
      <c r="AE60" s="1014">
        <v>2</v>
      </c>
      <c r="AF60" s="1014">
        <v>0</v>
      </c>
      <c r="AG60" s="1014">
        <v>2</v>
      </c>
      <c r="AH60" s="1001">
        <v>5</v>
      </c>
      <c r="AI60" s="1001">
        <v>2</v>
      </c>
      <c r="AJ60" s="1001">
        <v>0</v>
      </c>
      <c r="AK60" s="1001">
        <v>7</v>
      </c>
      <c r="AL60" s="169">
        <v>0</v>
      </c>
      <c r="AM60" s="71">
        <v>0</v>
      </c>
      <c r="AN60" s="71">
        <v>0</v>
      </c>
      <c r="AO60" s="175">
        <v>0</v>
      </c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462"/>
      <c r="BF60" s="192">
        <f t="shared" si="28"/>
        <v>9</v>
      </c>
    </row>
    <row r="61" spans="1:58" ht="13.5">
      <c r="A61" s="794"/>
      <c r="B61" s="794"/>
      <c r="C61" s="794"/>
      <c r="D61" s="794"/>
      <c r="E61" s="788"/>
      <c r="F61" s="791"/>
      <c r="G61" s="773"/>
      <c r="H61" s="784"/>
      <c r="I61" s="141" t="s">
        <v>82</v>
      </c>
      <c r="J61" s="169">
        <v>0</v>
      </c>
      <c r="K61" s="71">
        <v>0</v>
      </c>
      <c r="L61" s="71">
        <v>0</v>
      </c>
      <c r="M61" s="175">
        <v>0</v>
      </c>
      <c r="N61" s="169">
        <v>0</v>
      </c>
      <c r="O61" s="71">
        <v>0</v>
      </c>
      <c r="P61" s="71">
        <v>0</v>
      </c>
      <c r="Q61" s="175">
        <v>0</v>
      </c>
      <c r="R61" s="169">
        <v>0</v>
      </c>
      <c r="S61" s="71">
        <v>0</v>
      </c>
      <c r="T61" s="71">
        <v>0</v>
      </c>
      <c r="U61" s="175">
        <v>0</v>
      </c>
      <c r="V61" s="169">
        <v>0</v>
      </c>
      <c r="W61" s="71">
        <v>0</v>
      </c>
      <c r="X61" s="71">
        <v>0</v>
      </c>
      <c r="Y61" s="175">
        <v>0</v>
      </c>
      <c r="Z61" s="169">
        <v>0</v>
      </c>
      <c r="AA61" s="71">
        <v>0</v>
      </c>
      <c r="AB61" s="71">
        <v>0</v>
      </c>
      <c r="AC61" s="175">
        <v>0</v>
      </c>
      <c r="AD61" s="1013">
        <v>0</v>
      </c>
      <c r="AE61" s="1014">
        <v>0</v>
      </c>
      <c r="AF61" s="1014">
        <v>0</v>
      </c>
      <c r="AG61" s="1015">
        <v>0</v>
      </c>
      <c r="AH61" s="169">
        <v>0</v>
      </c>
      <c r="AI61" s="71">
        <v>0</v>
      </c>
      <c r="AJ61" s="71">
        <v>0</v>
      </c>
      <c r="AK61" s="175">
        <v>0</v>
      </c>
      <c r="AL61" s="169">
        <v>0</v>
      </c>
      <c r="AM61" s="71">
        <v>0</v>
      </c>
      <c r="AN61" s="71">
        <v>0</v>
      </c>
      <c r="AO61" s="175">
        <v>0</v>
      </c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462"/>
      <c r="BF61" s="192">
        <f t="shared" si="28"/>
        <v>0</v>
      </c>
    </row>
    <row r="62" spans="1:58" ht="13.5">
      <c r="A62" s="794"/>
      <c r="B62" s="794"/>
      <c r="C62" s="794"/>
      <c r="D62" s="794"/>
      <c r="E62" s="788"/>
      <c r="F62" s="791"/>
      <c r="G62" s="773"/>
      <c r="H62" s="785" t="s">
        <v>83</v>
      </c>
      <c r="I62" s="141" t="s">
        <v>84</v>
      </c>
      <c r="J62" s="169">
        <v>0</v>
      </c>
      <c r="K62" s="71">
        <v>0</v>
      </c>
      <c r="L62" s="71">
        <v>0</v>
      </c>
      <c r="M62" s="175">
        <v>0</v>
      </c>
      <c r="N62" s="169">
        <v>0</v>
      </c>
      <c r="O62" s="71">
        <v>0</v>
      </c>
      <c r="P62" s="71">
        <v>0</v>
      </c>
      <c r="Q62" s="175">
        <v>0</v>
      </c>
      <c r="R62" s="169">
        <v>0</v>
      </c>
      <c r="S62" s="71">
        <v>0</v>
      </c>
      <c r="T62" s="71">
        <v>0</v>
      </c>
      <c r="U62" s="175">
        <v>0</v>
      </c>
      <c r="V62" s="169">
        <v>0</v>
      </c>
      <c r="W62" s="71">
        <v>0</v>
      </c>
      <c r="X62" s="71">
        <v>0</v>
      </c>
      <c r="Y62" s="175">
        <v>0</v>
      </c>
      <c r="Z62" s="169">
        <v>0</v>
      </c>
      <c r="AA62" s="71">
        <v>0</v>
      </c>
      <c r="AB62" s="71">
        <v>0</v>
      </c>
      <c r="AC62" s="175">
        <v>0</v>
      </c>
      <c r="AD62" s="169">
        <v>0</v>
      </c>
      <c r="AE62" s="71">
        <v>0</v>
      </c>
      <c r="AF62" s="71">
        <v>0</v>
      </c>
      <c r="AG62" s="175">
        <v>0</v>
      </c>
      <c r="AH62" s="169">
        <v>0</v>
      </c>
      <c r="AI62" s="71">
        <v>0</v>
      </c>
      <c r="AJ62" s="71">
        <v>0</v>
      </c>
      <c r="AK62" s="175">
        <v>0</v>
      </c>
      <c r="AL62" s="169">
        <v>0</v>
      </c>
      <c r="AM62" s="71">
        <v>0</v>
      </c>
      <c r="AN62" s="71">
        <v>0</v>
      </c>
      <c r="AO62" s="175">
        <v>0</v>
      </c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462"/>
      <c r="BF62" s="192">
        <f t="shared" si="28"/>
        <v>0</v>
      </c>
    </row>
    <row r="63" spans="1:58" ht="14.25" thickBot="1">
      <c r="A63" s="794"/>
      <c r="B63" s="794"/>
      <c r="C63" s="794"/>
      <c r="D63" s="794"/>
      <c r="E63" s="789"/>
      <c r="F63" s="792"/>
      <c r="G63" s="774"/>
      <c r="H63" s="786"/>
      <c r="I63" s="143" t="s">
        <v>85</v>
      </c>
      <c r="J63" s="171">
        <v>0</v>
      </c>
      <c r="K63" s="75">
        <v>0</v>
      </c>
      <c r="L63" s="75">
        <v>0</v>
      </c>
      <c r="M63" s="176">
        <v>0</v>
      </c>
      <c r="N63" s="171">
        <v>0</v>
      </c>
      <c r="O63" s="75">
        <v>0</v>
      </c>
      <c r="P63" s="75">
        <v>0</v>
      </c>
      <c r="Q63" s="176">
        <v>0</v>
      </c>
      <c r="R63" s="171">
        <v>0</v>
      </c>
      <c r="S63" s="75">
        <v>0</v>
      </c>
      <c r="T63" s="75">
        <v>0</v>
      </c>
      <c r="U63" s="176">
        <v>0</v>
      </c>
      <c r="V63" s="171">
        <v>0</v>
      </c>
      <c r="W63" s="75">
        <v>0</v>
      </c>
      <c r="X63" s="75">
        <v>0</v>
      </c>
      <c r="Y63" s="176">
        <v>0</v>
      </c>
      <c r="Z63" s="171">
        <v>0</v>
      </c>
      <c r="AA63" s="75">
        <v>0</v>
      </c>
      <c r="AB63" s="75">
        <v>0</v>
      </c>
      <c r="AC63" s="176">
        <v>0</v>
      </c>
      <c r="AD63" s="171">
        <v>0</v>
      </c>
      <c r="AE63" s="75">
        <v>0</v>
      </c>
      <c r="AF63" s="75">
        <v>0</v>
      </c>
      <c r="AG63" s="176">
        <v>0</v>
      </c>
      <c r="AH63" s="171">
        <v>0</v>
      </c>
      <c r="AI63" s="75">
        <v>0</v>
      </c>
      <c r="AJ63" s="75">
        <v>0</v>
      </c>
      <c r="AK63" s="176">
        <v>0</v>
      </c>
      <c r="AL63" s="171">
        <v>0</v>
      </c>
      <c r="AM63" s="75">
        <v>0</v>
      </c>
      <c r="AN63" s="75">
        <v>0</v>
      </c>
      <c r="AO63" s="176">
        <v>0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463"/>
      <c r="BF63" s="194">
        <f t="shared" si="28"/>
        <v>0</v>
      </c>
    </row>
    <row r="64" spans="1:58" ht="15" customHeight="1">
      <c r="A64" s="794"/>
      <c r="B64" s="794"/>
      <c r="C64" s="794"/>
      <c r="D64" s="794"/>
      <c r="E64" s="787" t="s">
        <v>263</v>
      </c>
      <c r="F64" s="790">
        <v>500</v>
      </c>
      <c r="G64" s="779" t="s">
        <v>237</v>
      </c>
      <c r="H64" s="780" t="s">
        <v>74</v>
      </c>
      <c r="I64" s="140" t="s">
        <v>75</v>
      </c>
      <c r="J64" s="167">
        <v>0</v>
      </c>
      <c r="K64" s="78">
        <v>0</v>
      </c>
      <c r="L64" s="78">
        <v>0</v>
      </c>
      <c r="M64" s="174">
        <v>0</v>
      </c>
      <c r="N64" s="167">
        <v>0</v>
      </c>
      <c r="O64" s="78">
        <v>0</v>
      </c>
      <c r="P64" s="78">
        <v>0</v>
      </c>
      <c r="Q64" s="174">
        <v>0</v>
      </c>
      <c r="R64" s="167">
        <v>0</v>
      </c>
      <c r="S64" s="78">
        <v>0</v>
      </c>
      <c r="T64" s="78">
        <v>0</v>
      </c>
      <c r="U64" s="174">
        <v>0</v>
      </c>
      <c r="V64" s="167">
        <v>0</v>
      </c>
      <c r="W64" s="78">
        <v>0</v>
      </c>
      <c r="X64" s="78">
        <v>0</v>
      </c>
      <c r="Y64" s="174">
        <v>0</v>
      </c>
      <c r="Z64" s="167">
        <v>0</v>
      </c>
      <c r="AA64" s="78">
        <v>0</v>
      </c>
      <c r="AB64" s="78">
        <v>0</v>
      </c>
      <c r="AC64" s="174">
        <v>0</v>
      </c>
      <c r="AD64" s="167">
        <v>0</v>
      </c>
      <c r="AE64" s="78">
        <v>0</v>
      </c>
      <c r="AF64" s="78">
        <v>0</v>
      </c>
      <c r="AG64" s="174">
        <v>0</v>
      </c>
      <c r="AH64" s="167">
        <v>0</v>
      </c>
      <c r="AI64" s="78">
        <v>0</v>
      </c>
      <c r="AJ64" s="78">
        <v>0</v>
      </c>
      <c r="AK64" s="174">
        <v>0</v>
      </c>
      <c r="AL64" s="167">
        <v>0</v>
      </c>
      <c r="AM64" s="78">
        <v>0</v>
      </c>
      <c r="AN64" s="78">
        <v>0</v>
      </c>
      <c r="AO64" s="174">
        <v>0</v>
      </c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67">
        <f aca="true" t="shared" si="29" ref="BF54:BF73">M64+Q64+U64</f>
        <v>0</v>
      </c>
    </row>
    <row r="65" spans="1:58" ht="13.5">
      <c r="A65" s="794"/>
      <c r="B65" s="794"/>
      <c r="C65" s="794"/>
      <c r="D65" s="794"/>
      <c r="E65" s="788"/>
      <c r="F65" s="791"/>
      <c r="G65" s="773"/>
      <c r="H65" s="781"/>
      <c r="I65" s="141" t="s">
        <v>76</v>
      </c>
      <c r="J65" s="169">
        <v>0</v>
      </c>
      <c r="K65" s="71">
        <v>0</v>
      </c>
      <c r="L65" s="71">
        <v>0</v>
      </c>
      <c r="M65" s="175">
        <v>0</v>
      </c>
      <c r="N65" s="169">
        <v>0</v>
      </c>
      <c r="O65" s="71">
        <v>0</v>
      </c>
      <c r="P65" s="71">
        <v>0</v>
      </c>
      <c r="Q65" s="175">
        <v>0</v>
      </c>
      <c r="R65" s="169">
        <v>0</v>
      </c>
      <c r="S65" s="71">
        <v>0</v>
      </c>
      <c r="T65" s="71">
        <v>0</v>
      </c>
      <c r="U65" s="175">
        <v>0</v>
      </c>
      <c r="V65" s="169">
        <v>0</v>
      </c>
      <c r="W65" s="71">
        <v>0</v>
      </c>
      <c r="X65" s="71">
        <v>0</v>
      </c>
      <c r="Y65" s="175">
        <v>0</v>
      </c>
      <c r="Z65" s="169">
        <v>0</v>
      </c>
      <c r="AA65" s="71">
        <v>0</v>
      </c>
      <c r="AB65" s="71">
        <v>0</v>
      </c>
      <c r="AC65" s="175">
        <v>0</v>
      </c>
      <c r="AD65" s="169">
        <v>0</v>
      </c>
      <c r="AE65" s="71">
        <v>0</v>
      </c>
      <c r="AF65" s="71">
        <v>0</v>
      </c>
      <c r="AG65" s="175">
        <v>0</v>
      </c>
      <c r="AH65" s="169">
        <v>0</v>
      </c>
      <c r="AI65" s="71">
        <v>0</v>
      </c>
      <c r="AJ65" s="71">
        <v>0</v>
      </c>
      <c r="AK65" s="175">
        <v>0</v>
      </c>
      <c r="AL65" s="169">
        <v>0</v>
      </c>
      <c r="AM65" s="71">
        <v>0</v>
      </c>
      <c r="AN65" s="71">
        <v>0</v>
      </c>
      <c r="AO65" s="175">
        <v>0</v>
      </c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2">
        <f t="shared" si="29"/>
        <v>0</v>
      </c>
    </row>
    <row r="66" spans="1:58" ht="13.5">
      <c r="A66" s="794"/>
      <c r="B66" s="794"/>
      <c r="C66" s="794"/>
      <c r="D66" s="794"/>
      <c r="E66" s="788"/>
      <c r="F66" s="791"/>
      <c r="G66" s="773"/>
      <c r="H66" s="781"/>
      <c r="I66" s="141" t="s">
        <v>77</v>
      </c>
      <c r="J66" s="169">
        <v>0</v>
      </c>
      <c r="K66" s="71">
        <v>0</v>
      </c>
      <c r="L66" s="71">
        <v>0</v>
      </c>
      <c r="M66" s="175">
        <v>0</v>
      </c>
      <c r="N66" s="169">
        <v>0</v>
      </c>
      <c r="O66" s="71">
        <v>0</v>
      </c>
      <c r="P66" s="71">
        <v>0</v>
      </c>
      <c r="Q66" s="175">
        <v>0</v>
      </c>
      <c r="R66" s="169">
        <v>0</v>
      </c>
      <c r="S66" s="71">
        <v>0</v>
      </c>
      <c r="T66" s="71">
        <v>0</v>
      </c>
      <c r="U66" s="175">
        <v>0</v>
      </c>
      <c r="V66" s="169">
        <v>0</v>
      </c>
      <c r="W66" s="71">
        <v>0</v>
      </c>
      <c r="X66" s="71">
        <v>0</v>
      </c>
      <c r="Y66" s="175">
        <v>0</v>
      </c>
      <c r="Z66" s="169">
        <v>0</v>
      </c>
      <c r="AA66" s="71">
        <v>0</v>
      </c>
      <c r="AB66" s="71">
        <v>0</v>
      </c>
      <c r="AC66" s="175">
        <v>0</v>
      </c>
      <c r="AD66" s="169">
        <v>0</v>
      </c>
      <c r="AE66" s="71">
        <v>0</v>
      </c>
      <c r="AF66" s="71">
        <v>0</v>
      </c>
      <c r="AG66" s="175">
        <v>0</v>
      </c>
      <c r="AH66" s="169">
        <v>0</v>
      </c>
      <c r="AI66" s="71">
        <v>0</v>
      </c>
      <c r="AJ66" s="71">
        <v>0</v>
      </c>
      <c r="AK66" s="175">
        <v>0</v>
      </c>
      <c r="AL66" s="169">
        <v>0</v>
      </c>
      <c r="AM66" s="71">
        <v>0</v>
      </c>
      <c r="AN66" s="71">
        <v>0</v>
      </c>
      <c r="AO66" s="175">
        <v>0</v>
      </c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2">
        <f t="shared" si="29"/>
        <v>0</v>
      </c>
    </row>
    <row r="67" spans="1:58" ht="13.5">
      <c r="A67" s="794"/>
      <c r="B67" s="794"/>
      <c r="C67" s="794"/>
      <c r="D67" s="794"/>
      <c r="E67" s="788"/>
      <c r="F67" s="791"/>
      <c r="G67" s="773"/>
      <c r="H67" s="781"/>
      <c r="I67" s="141" t="s">
        <v>78</v>
      </c>
      <c r="J67" s="169">
        <v>0</v>
      </c>
      <c r="K67" s="71">
        <v>0</v>
      </c>
      <c r="L67" s="71">
        <v>0</v>
      </c>
      <c r="M67" s="175">
        <v>0</v>
      </c>
      <c r="N67" s="169">
        <v>0</v>
      </c>
      <c r="O67" s="71">
        <v>0</v>
      </c>
      <c r="P67" s="71">
        <v>0</v>
      </c>
      <c r="Q67" s="175">
        <v>0</v>
      </c>
      <c r="R67" s="169">
        <v>0</v>
      </c>
      <c r="S67" s="71">
        <v>0</v>
      </c>
      <c r="T67" s="71">
        <v>0</v>
      </c>
      <c r="U67" s="175">
        <v>0</v>
      </c>
      <c r="V67" s="169">
        <v>0</v>
      </c>
      <c r="W67" s="71">
        <v>0</v>
      </c>
      <c r="X67" s="71">
        <v>0</v>
      </c>
      <c r="Y67" s="175">
        <v>0</v>
      </c>
      <c r="Z67" s="169">
        <v>0</v>
      </c>
      <c r="AA67" s="71">
        <v>0</v>
      </c>
      <c r="AB67" s="71">
        <v>0</v>
      </c>
      <c r="AC67" s="175">
        <v>0</v>
      </c>
      <c r="AD67" s="169">
        <v>0</v>
      </c>
      <c r="AE67" s="71">
        <v>0</v>
      </c>
      <c r="AF67" s="71">
        <v>0</v>
      </c>
      <c r="AG67" s="175">
        <v>0</v>
      </c>
      <c r="AH67" s="169">
        <v>0</v>
      </c>
      <c r="AI67" s="71">
        <v>0</v>
      </c>
      <c r="AJ67" s="71">
        <v>0</v>
      </c>
      <c r="AK67" s="175">
        <v>0</v>
      </c>
      <c r="AL67" s="169">
        <v>0</v>
      </c>
      <c r="AM67" s="71">
        <v>0</v>
      </c>
      <c r="AN67" s="71">
        <v>0</v>
      </c>
      <c r="AO67" s="175">
        <v>0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2">
        <f t="shared" si="29"/>
        <v>0</v>
      </c>
    </row>
    <row r="68" spans="1:58" ht="13.5">
      <c r="A68" s="794"/>
      <c r="B68" s="794"/>
      <c r="C68" s="794"/>
      <c r="D68" s="794"/>
      <c r="E68" s="788"/>
      <c r="F68" s="791"/>
      <c r="G68" s="773"/>
      <c r="H68" s="781"/>
      <c r="I68" s="141" t="s">
        <v>79</v>
      </c>
      <c r="J68" s="169">
        <v>0</v>
      </c>
      <c r="K68" s="71">
        <v>0</v>
      </c>
      <c r="L68" s="71">
        <v>0</v>
      </c>
      <c r="M68" s="175">
        <v>0</v>
      </c>
      <c r="N68" s="169">
        <v>0</v>
      </c>
      <c r="O68" s="71">
        <v>0</v>
      </c>
      <c r="P68" s="71">
        <v>0</v>
      </c>
      <c r="Q68" s="175">
        <v>0</v>
      </c>
      <c r="R68" s="169">
        <v>0</v>
      </c>
      <c r="S68" s="71">
        <v>0</v>
      </c>
      <c r="T68" s="71">
        <v>0</v>
      </c>
      <c r="U68" s="175">
        <v>0</v>
      </c>
      <c r="V68" s="169">
        <v>0</v>
      </c>
      <c r="W68" s="71">
        <v>0</v>
      </c>
      <c r="X68" s="71">
        <v>0</v>
      </c>
      <c r="Y68" s="175">
        <v>0</v>
      </c>
      <c r="Z68" s="169">
        <v>0</v>
      </c>
      <c r="AA68" s="71">
        <v>0</v>
      </c>
      <c r="AB68" s="71">
        <v>0</v>
      </c>
      <c r="AC68" s="175">
        <v>0</v>
      </c>
      <c r="AD68" s="169">
        <v>0</v>
      </c>
      <c r="AE68" s="71">
        <v>0</v>
      </c>
      <c r="AF68" s="71">
        <v>0</v>
      </c>
      <c r="AG68" s="175">
        <v>0</v>
      </c>
      <c r="AH68" s="169">
        <v>0</v>
      </c>
      <c r="AI68" s="71">
        <v>0</v>
      </c>
      <c r="AJ68" s="71">
        <v>0</v>
      </c>
      <c r="AK68" s="175">
        <v>0</v>
      </c>
      <c r="AL68" s="169">
        <v>0</v>
      </c>
      <c r="AM68" s="71">
        <v>0</v>
      </c>
      <c r="AN68" s="71">
        <v>0</v>
      </c>
      <c r="AO68" s="175">
        <v>0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2">
        <f t="shared" si="29"/>
        <v>0</v>
      </c>
    </row>
    <row r="69" spans="1:58" ht="48" customHeight="1">
      <c r="A69" s="794"/>
      <c r="B69" s="794"/>
      <c r="C69" s="794"/>
      <c r="D69" s="794"/>
      <c r="E69" s="788"/>
      <c r="F69" s="791"/>
      <c r="G69" s="773"/>
      <c r="H69" s="782"/>
      <c r="I69" s="147" t="s">
        <v>246</v>
      </c>
      <c r="J69" s="169">
        <v>0</v>
      </c>
      <c r="K69" s="71">
        <v>0</v>
      </c>
      <c r="L69" s="71">
        <v>0</v>
      </c>
      <c r="M69" s="175">
        <v>0</v>
      </c>
      <c r="N69" s="169">
        <v>0</v>
      </c>
      <c r="O69" s="71">
        <v>0</v>
      </c>
      <c r="P69" s="71">
        <v>0</v>
      </c>
      <c r="Q69" s="175">
        <v>0</v>
      </c>
      <c r="R69" s="169">
        <v>0</v>
      </c>
      <c r="S69" s="71">
        <v>0</v>
      </c>
      <c r="T69" s="71">
        <v>0</v>
      </c>
      <c r="U69" s="175">
        <v>0</v>
      </c>
      <c r="V69" s="169">
        <v>0</v>
      </c>
      <c r="W69" s="71">
        <v>0</v>
      </c>
      <c r="X69" s="71">
        <v>0</v>
      </c>
      <c r="Y69" s="175">
        <v>0</v>
      </c>
      <c r="Z69" s="169">
        <v>0</v>
      </c>
      <c r="AA69" s="71">
        <v>0</v>
      </c>
      <c r="AB69" s="71">
        <v>0</v>
      </c>
      <c r="AC69" s="175">
        <v>0</v>
      </c>
      <c r="AD69" s="169">
        <v>0</v>
      </c>
      <c r="AE69" s="71">
        <v>0</v>
      </c>
      <c r="AF69" s="71">
        <v>0</v>
      </c>
      <c r="AG69" s="175">
        <v>0</v>
      </c>
      <c r="AH69" s="169">
        <v>0</v>
      </c>
      <c r="AI69" s="71">
        <v>0</v>
      </c>
      <c r="AJ69" s="71">
        <v>0</v>
      </c>
      <c r="AK69" s="175">
        <v>0</v>
      </c>
      <c r="AL69" s="169">
        <v>0</v>
      </c>
      <c r="AM69" s="71">
        <v>0</v>
      </c>
      <c r="AN69" s="71">
        <v>0</v>
      </c>
      <c r="AO69" s="175">
        <v>0</v>
      </c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2">
        <f t="shared" si="29"/>
        <v>0</v>
      </c>
    </row>
    <row r="70" spans="1:58" ht="13.5">
      <c r="A70" s="794"/>
      <c r="B70" s="794"/>
      <c r="C70" s="794"/>
      <c r="D70" s="794"/>
      <c r="E70" s="788"/>
      <c r="F70" s="791"/>
      <c r="G70" s="773"/>
      <c r="H70" s="783" t="s">
        <v>80</v>
      </c>
      <c r="I70" s="141" t="s">
        <v>81</v>
      </c>
      <c r="J70" s="169">
        <v>0</v>
      </c>
      <c r="K70" s="71">
        <v>0</v>
      </c>
      <c r="L70" s="71">
        <v>0</v>
      </c>
      <c r="M70" s="175">
        <v>0</v>
      </c>
      <c r="N70" s="169">
        <v>0</v>
      </c>
      <c r="O70" s="71">
        <v>0</v>
      </c>
      <c r="P70" s="71">
        <v>0</v>
      </c>
      <c r="Q70" s="175">
        <v>0</v>
      </c>
      <c r="R70" s="169">
        <v>0</v>
      </c>
      <c r="S70" s="71">
        <v>0</v>
      </c>
      <c r="T70" s="71">
        <v>0</v>
      </c>
      <c r="U70" s="175">
        <v>0</v>
      </c>
      <c r="V70" s="169">
        <v>0</v>
      </c>
      <c r="W70" s="71">
        <v>0</v>
      </c>
      <c r="X70" s="71">
        <v>0</v>
      </c>
      <c r="Y70" s="175">
        <v>0</v>
      </c>
      <c r="Z70" s="169">
        <v>0</v>
      </c>
      <c r="AA70" s="71">
        <v>0</v>
      </c>
      <c r="AB70" s="71">
        <v>0</v>
      </c>
      <c r="AC70" s="175">
        <v>0</v>
      </c>
      <c r="AD70" s="169">
        <v>0</v>
      </c>
      <c r="AE70" s="71">
        <v>0</v>
      </c>
      <c r="AF70" s="71">
        <v>0</v>
      </c>
      <c r="AG70" s="175">
        <v>0</v>
      </c>
      <c r="AH70" s="169">
        <v>0</v>
      </c>
      <c r="AI70" s="71">
        <v>0</v>
      </c>
      <c r="AJ70" s="71">
        <v>0</v>
      </c>
      <c r="AK70" s="175">
        <v>0</v>
      </c>
      <c r="AL70" s="169">
        <v>0</v>
      </c>
      <c r="AM70" s="71">
        <v>0</v>
      </c>
      <c r="AN70" s="71">
        <v>0</v>
      </c>
      <c r="AO70" s="175">
        <v>0</v>
      </c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2">
        <f t="shared" si="29"/>
        <v>0</v>
      </c>
    </row>
    <row r="71" spans="1:58" ht="13.5">
      <c r="A71" s="794"/>
      <c r="B71" s="794"/>
      <c r="C71" s="794"/>
      <c r="D71" s="794"/>
      <c r="E71" s="788"/>
      <c r="F71" s="791"/>
      <c r="G71" s="773"/>
      <c r="H71" s="784"/>
      <c r="I71" s="141" t="s">
        <v>82</v>
      </c>
      <c r="J71" s="169">
        <v>0</v>
      </c>
      <c r="K71" s="71">
        <v>0</v>
      </c>
      <c r="L71" s="71">
        <v>0</v>
      </c>
      <c r="M71" s="175">
        <v>0</v>
      </c>
      <c r="N71" s="169">
        <v>0</v>
      </c>
      <c r="O71" s="71">
        <v>0</v>
      </c>
      <c r="P71" s="71">
        <v>0</v>
      </c>
      <c r="Q71" s="175">
        <v>0</v>
      </c>
      <c r="R71" s="169">
        <v>0</v>
      </c>
      <c r="S71" s="71">
        <v>0</v>
      </c>
      <c r="T71" s="71">
        <v>0</v>
      </c>
      <c r="U71" s="175">
        <v>0</v>
      </c>
      <c r="V71" s="169">
        <v>0</v>
      </c>
      <c r="W71" s="71">
        <v>0</v>
      </c>
      <c r="X71" s="71">
        <v>0</v>
      </c>
      <c r="Y71" s="175">
        <v>0</v>
      </c>
      <c r="Z71" s="169">
        <v>0</v>
      </c>
      <c r="AA71" s="71">
        <v>0</v>
      </c>
      <c r="AB71" s="71">
        <v>0</v>
      </c>
      <c r="AC71" s="175">
        <v>0</v>
      </c>
      <c r="AD71" s="169">
        <v>0</v>
      </c>
      <c r="AE71" s="71">
        <v>0</v>
      </c>
      <c r="AF71" s="71">
        <v>0</v>
      </c>
      <c r="AG71" s="175">
        <v>0</v>
      </c>
      <c r="AH71" s="169">
        <v>0</v>
      </c>
      <c r="AI71" s="71">
        <v>0</v>
      </c>
      <c r="AJ71" s="71">
        <v>0</v>
      </c>
      <c r="AK71" s="175">
        <v>0</v>
      </c>
      <c r="AL71" s="169">
        <v>0</v>
      </c>
      <c r="AM71" s="71">
        <v>0</v>
      </c>
      <c r="AN71" s="71">
        <v>0</v>
      </c>
      <c r="AO71" s="175">
        <v>0</v>
      </c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2">
        <f t="shared" si="29"/>
        <v>0</v>
      </c>
    </row>
    <row r="72" spans="1:58" ht="13.5">
      <c r="A72" s="794"/>
      <c r="B72" s="794"/>
      <c r="C72" s="794"/>
      <c r="D72" s="794"/>
      <c r="E72" s="788"/>
      <c r="F72" s="791"/>
      <c r="G72" s="773"/>
      <c r="H72" s="785" t="s">
        <v>83</v>
      </c>
      <c r="I72" s="141" t="s">
        <v>84</v>
      </c>
      <c r="J72" s="169">
        <v>0</v>
      </c>
      <c r="K72" s="71">
        <v>0</v>
      </c>
      <c r="L72" s="71">
        <v>0</v>
      </c>
      <c r="M72" s="175">
        <v>0</v>
      </c>
      <c r="N72" s="169">
        <v>0</v>
      </c>
      <c r="O72" s="71">
        <v>0</v>
      </c>
      <c r="P72" s="71">
        <v>0</v>
      </c>
      <c r="Q72" s="175">
        <v>0</v>
      </c>
      <c r="R72" s="169">
        <v>0</v>
      </c>
      <c r="S72" s="71">
        <v>0</v>
      </c>
      <c r="T72" s="71">
        <v>0</v>
      </c>
      <c r="U72" s="175">
        <v>0</v>
      </c>
      <c r="V72" s="169">
        <v>0</v>
      </c>
      <c r="W72" s="71">
        <v>0</v>
      </c>
      <c r="X72" s="71">
        <v>0</v>
      </c>
      <c r="Y72" s="175">
        <v>0</v>
      </c>
      <c r="Z72" s="169">
        <v>0</v>
      </c>
      <c r="AA72" s="71">
        <v>0</v>
      </c>
      <c r="AB72" s="71">
        <v>0</v>
      </c>
      <c r="AC72" s="175">
        <v>0</v>
      </c>
      <c r="AD72" s="169">
        <v>0</v>
      </c>
      <c r="AE72" s="71">
        <v>0</v>
      </c>
      <c r="AF72" s="71">
        <v>0</v>
      </c>
      <c r="AG72" s="175">
        <v>0</v>
      </c>
      <c r="AH72" s="169">
        <v>0</v>
      </c>
      <c r="AI72" s="71">
        <v>0</v>
      </c>
      <c r="AJ72" s="71">
        <v>0</v>
      </c>
      <c r="AK72" s="175">
        <v>0</v>
      </c>
      <c r="AL72" s="169">
        <v>0</v>
      </c>
      <c r="AM72" s="71">
        <v>0</v>
      </c>
      <c r="AN72" s="71">
        <v>0</v>
      </c>
      <c r="AO72" s="175">
        <v>0</v>
      </c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2">
        <f t="shared" si="29"/>
        <v>0</v>
      </c>
    </row>
    <row r="73" spans="1:58" ht="14.25" thickBot="1">
      <c r="A73" s="794"/>
      <c r="B73" s="794"/>
      <c r="C73" s="794"/>
      <c r="D73" s="794"/>
      <c r="E73" s="789"/>
      <c r="F73" s="792"/>
      <c r="G73" s="774"/>
      <c r="H73" s="786"/>
      <c r="I73" s="143" t="s">
        <v>85</v>
      </c>
      <c r="J73" s="171">
        <v>0</v>
      </c>
      <c r="K73" s="75">
        <v>0</v>
      </c>
      <c r="L73" s="75">
        <v>0</v>
      </c>
      <c r="M73" s="176">
        <v>0</v>
      </c>
      <c r="N73" s="171">
        <v>0</v>
      </c>
      <c r="O73" s="75">
        <v>0</v>
      </c>
      <c r="P73" s="75">
        <v>0</v>
      </c>
      <c r="Q73" s="176">
        <v>0</v>
      </c>
      <c r="R73" s="186">
        <v>0</v>
      </c>
      <c r="S73" s="139">
        <v>0</v>
      </c>
      <c r="T73" s="139">
        <v>0</v>
      </c>
      <c r="U73" s="185">
        <v>0</v>
      </c>
      <c r="V73" s="186">
        <v>0</v>
      </c>
      <c r="W73" s="139">
        <v>0</v>
      </c>
      <c r="X73" s="139">
        <v>0</v>
      </c>
      <c r="Y73" s="185">
        <v>0</v>
      </c>
      <c r="Z73" s="186">
        <v>0</v>
      </c>
      <c r="AA73" s="139">
        <v>0</v>
      </c>
      <c r="AB73" s="139">
        <v>0</v>
      </c>
      <c r="AC73" s="185">
        <v>0</v>
      </c>
      <c r="AD73" s="186">
        <v>0</v>
      </c>
      <c r="AE73" s="139">
        <v>0</v>
      </c>
      <c r="AF73" s="139">
        <v>0</v>
      </c>
      <c r="AG73" s="185">
        <v>0</v>
      </c>
      <c r="AH73" s="186">
        <v>0</v>
      </c>
      <c r="AI73" s="139">
        <v>0</v>
      </c>
      <c r="AJ73" s="139">
        <v>0</v>
      </c>
      <c r="AK73" s="185">
        <v>0</v>
      </c>
      <c r="AL73" s="186">
        <v>0</v>
      </c>
      <c r="AM73" s="139">
        <v>0</v>
      </c>
      <c r="AN73" s="139">
        <v>0</v>
      </c>
      <c r="AO73" s="185">
        <v>0</v>
      </c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6">
        <f t="shared" si="29"/>
        <v>0</v>
      </c>
    </row>
    <row r="74" spans="1:58" ht="45.75" customHeight="1" thickBot="1">
      <c r="A74" s="794"/>
      <c r="B74" s="794"/>
      <c r="C74" s="794"/>
      <c r="D74" s="794"/>
      <c r="E74" s="146" t="s">
        <v>238</v>
      </c>
      <c r="F74" s="145">
        <v>300</v>
      </c>
      <c r="G74" s="276" t="s">
        <v>239</v>
      </c>
      <c r="H74" s="166" t="s">
        <v>249</v>
      </c>
      <c r="I74" s="64" t="s">
        <v>249</v>
      </c>
      <c r="J74" s="187" t="s">
        <v>249</v>
      </c>
      <c r="K74" s="189" t="s">
        <v>249</v>
      </c>
      <c r="L74" s="189" t="s">
        <v>249</v>
      </c>
      <c r="M74" s="224">
        <v>23</v>
      </c>
      <c r="N74" s="187" t="s">
        <v>249</v>
      </c>
      <c r="O74" s="189" t="s">
        <v>249</v>
      </c>
      <c r="P74" s="189" t="s">
        <v>249</v>
      </c>
      <c r="Q74" s="251">
        <v>21</v>
      </c>
      <c r="R74" s="239" t="s">
        <v>249</v>
      </c>
      <c r="S74" s="252" t="s">
        <v>249</v>
      </c>
      <c r="T74" s="252" t="s">
        <v>249</v>
      </c>
      <c r="U74" s="495">
        <v>20</v>
      </c>
      <c r="V74" s="426" t="s">
        <v>249</v>
      </c>
      <c r="W74" s="424" t="s">
        <v>249</v>
      </c>
      <c r="X74" s="424" t="s">
        <v>249</v>
      </c>
      <c r="Y74" s="500">
        <v>14</v>
      </c>
      <c r="Z74" s="426" t="s">
        <v>249</v>
      </c>
      <c r="AA74" s="424" t="s">
        <v>249</v>
      </c>
      <c r="AB74" s="424" t="s">
        <v>249</v>
      </c>
      <c r="AC74" s="500">
        <v>26</v>
      </c>
      <c r="AD74" s="426" t="s">
        <v>249</v>
      </c>
      <c r="AE74" s="424" t="s">
        <v>249</v>
      </c>
      <c r="AF74" s="424" t="s">
        <v>249</v>
      </c>
      <c r="AG74" s="500">
        <v>23</v>
      </c>
      <c r="AH74" s="187" t="s">
        <v>249</v>
      </c>
      <c r="AI74" s="188" t="s">
        <v>249</v>
      </c>
      <c r="AJ74" s="188" t="s">
        <v>249</v>
      </c>
      <c r="AK74" s="1007">
        <v>35</v>
      </c>
      <c r="AL74" s="187" t="s">
        <v>249</v>
      </c>
      <c r="AM74" s="188" t="s">
        <v>249</v>
      </c>
      <c r="AN74" s="188" t="s">
        <v>249</v>
      </c>
      <c r="AO74" s="1007">
        <v>33</v>
      </c>
      <c r="AP74" s="236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44"/>
      <c r="BF74" s="253">
        <f>M74+Q74+U74+Y74+AC74+AG74+AK74+AO74</f>
        <v>195</v>
      </c>
    </row>
    <row r="75" spans="1:58" ht="51" customHeight="1" thickBot="1">
      <c r="A75" s="794"/>
      <c r="B75" s="794"/>
      <c r="C75" s="794"/>
      <c r="D75" s="794"/>
      <c r="E75" s="146" t="s">
        <v>240</v>
      </c>
      <c r="F75" s="145">
        <v>1300</v>
      </c>
      <c r="G75" s="276" t="s">
        <v>241</v>
      </c>
      <c r="H75" s="250" t="s">
        <v>249</v>
      </c>
      <c r="I75" s="250" t="s">
        <v>249</v>
      </c>
      <c r="J75" s="187" t="s">
        <v>249</v>
      </c>
      <c r="K75" s="189" t="s">
        <v>249</v>
      </c>
      <c r="L75" s="189" t="s">
        <v>249</v>
      </c>
      <c r="M75" s="224">
        <v>78</v>
      </c>
      <c r="N75" s="187" t="s">
        <v>249</v>
      </c>
      <c r="O75" s="189" t="s">
        <v>249</v>
      </c>
      <c r="P75" s="189" t="s">
        <v>249</v>
      </c>
      <c r="Q75" s="251">
        <v>63</v>
      </c>
      <c r="R75" s="187" t="s">
        <v>249</v>
      </c>
      <c r="S75" s="188" t="s">
        <v>249</v>
      </c>
      <c r="T75" s="188" t="s">
        <v>249</v>
      </c>
      <c r="U75" s="251">
        <v>100</v>
      </c>
      <c r="V75" s="187" t="s">
        <v>249</v>
      </c>
      <c r="W75" s="188" t="s">
        <v>249</v>
      </c>
      <c r="X75" s="188" t="s">
        <v>249</v>
      </c>
      <c r="Y75" s="501">
        <v>104</v>
      </c>
      <c r="Z75" s="187" t="s">
        <v>249</v>
      </c>
      <c r="AA75" s="188" t="s">
        <v>249</v>
      </c>
      <c r="AB75" s="188" t="s">
        <v>249</v>
      </c>
      <c r="AC75" s="501">
        <v>120</v>
      </c>
      <c r="AD75" s="187" t="s">
        <v>249</v>
      </c>
      <c r="AE75" s="188" t="s">
        <v>249</v>
      </c>
      <c r="AF75" s="188" t="s">
        <v>249</v>
      </c>
      <c r="AG75" s="501">
        <v>129</v>
      </c>
      <c r="AH75" s="187" t="s">
        <v>249</v>
      </c>
      <c r="AI75" s="188" t="s">
        <v>249</v>
      </c>
      <c r="AJ75" s="188" t="s">
        <v>249</v>
      </c>
      <c r="AK75" s="1007">
        <v>144</v>
      </c>
      <c r="AL75" s="187" t="s">
        <v>249</v>
      </c>
      <c r="AM75" s="188" t="s">
        <v>249</v>
      </c>
      <c r="AN75" s="188" t="s">
        <v>249</v>
      </c>
      <c r="AO75" s="1007">
        <v>133</v>
      </c>
      <c r="AP75" s="236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44"/>
      <c r="BF75" s="253">
        <f>M75+Q75+U75+Y75+AC75+AG75+AK75+AO75</f>
        <v>871</v>
      </c>
    </row>
    <row r="76" spans="1:58" ht="48.75" customHeight="1" thickBot="1">
      <c r="A76" s="795"/>
      <c r="B76" s="795"/>
      <c r="C76" s="795"/>
      <c r="D76" s="795"/>
      <c r="E76" s="148" t="s">
        <v>242</v>
      </c>
      <c r="F76" s="149">
        <v>1300</v>
      </c>
      <c r="G76" s="277" t="s">
        <v>243</v>
      </c>
      <c r="H76" s="225" t="s">
        <v>249</v>
      </c>
      <c r="I76" s="225" t="s">
        <v>249</v>
      </c>
      <c r="J76" s="187" t="s">
        <v>249</v>
      </c>
      <c r="K76" s="189" t="s">
        <v>249</v>
      </c>
      <c r="L76" s="189" t="s">
        <v>249</v>
      </c>
      <c r="M76" s="224">
        <v>167</v>
      </c>
      <c r="N76" s="187" t="s">
        <v>249</v>
      </c>
      <c r="O76" s="189" t="s">
        <v>249</v>
      </c>
      <c r="P76" s="189" t="s">
        <v>249</v>
      </c>
      <c r="Q76" s="251">
        <v>111</v>
      </c>
      <c r="R76" s="187" t="s">
        <v>249</v>
      </c>
      <c r="S76" s="188" t="s">
        <v>249</v>
      </c>
      <c r="T76" s="188" t="s">
        <v>249</v>
      </c>
      <c r="U76" s="251">
        <v>201</v>
      </c>
      <c r="V76" s="427" t="s">
        <v>249</v>
      </c>
      <c r="W76" s="425" t="s">
        <v>249</v>
      </c>
      <c r="X76" s="425" t="s">
        <v>249</v>
      </c>
      <c r="Y76" s="469">
        <v>215</v>
      </c>
      <c r="Z76" s="427" t="s">
        <v>249</v>
      </c>
      <c r="AA76" s="425" t="s">
        <v>249</v>
      </c>
      <c r="AB76" s="425" t="s">
        <v>249</v>
      </c>
      <c r="AC76" s="469">
        <v>236</v>
      </c>
      <c r="AD76" s="427" t="s">
        <v>249</v>
      </c>
      <c r="AE76" s="425" t="s">
        <v>249</v>
      </c>
      <c r="AF76" s="425" t="s">
        <v>249</v>
      </c>
      <c r="AG76" s="469">
        <v>242</v>
      </c>
      <c r="AH76" s="187" t="s">
        <v>249</v>
      </c>
      <c r="AI76" s="188" t="s">
        <v>249</v>
      </c>
      <c r="AJ76" s="188" t="s">
        <v>249</v>
      </c>
      <c r="AK76" s="1007">
        <v>259</v>
      </c>
      <c r="AL76" s="187" t="s">
        <v>249</v>
      </c>
      <c r="AM76" s="188" t="s">
        <v>249</v>
      </c>
      <c r="AN76" s="188" t="s">
        <v>249</v>
      </c>
      <c r="AO76" s="1007">
        <v>245</v>
      </c>
      <c r="AP76" s="236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44"/>
      <c r="BF76" s="253">
        <f>M76+Q76+U76+Y76+AC76+AG76+AK76+AO76</f>
        <v>1676</v>
      </c>
    </row>
    <row r="77" ht="13.5">
      <c r="BF77" s="82"/>
    </row>
    <row r="78" ht="13.5">
      <c r="BF78" s="82"/>
    </row>
    <row r="79" ht="13.5">
      <c r="BF79" s="82"/>
    </row>
    <row r="80" ht="13.5">
      <c r="BF80" s="82"/>
    </row>
    <row r="81" ht="13.5">
      <c r="BF81" s="82"/>
    </row>
    <row r="82" ht="13.5">
      <c r="BF82" s="82"/>
    </row>
    <row r="83" ht="13.5">
      <c r="BF83" s="82"/>
    </row>
    <row r="84" ht="13.5">
      <c r="BF84" s="82"/>
    </row>
    <row r="85" ht="13.5">
      <c r="BF85" s="82"/>
    </row>
    <row r="86" ht="13.5">
      <c r="BF86" s="82"/>
    </row>
    <row r="87" ht="13.5">
      <c r="BF87" s="82"/>
    </row>
    <row r="88" ht="13.5">
      <c r="BF88" s="82"/>
    </row>
    <row r="89" ht="13.5">
      <c r="BF89" s="82"/>
    </row>
    <row r="90" ht="13.5">
      <c r="BF90" s="82"/>
    </row>
    <row r="91" ht="13.5">
      <c r="BF91" s="82"/>
    </row>
    <row r="92" ht="13.5">
      <c r="BF92" s="82"/>
    </row>
    <row r="93" ht="13.5">
      <c r="BF93" s="82"/>
    </row>
    <row r="94" ht="13.5">
      <c r="BF94" s="82"/>
    </row>
    <row r="95" ht="13.5">
      <c r="BF95" s="82"/>
    </row>
    <row r="96" ht="13.5">
      <c r="BF96" s="82"/>
    </row>
    <row r="97" ht="13.5">
      <c r="BF97" s="82"/>
    </row>
    <row r="98" ht="13.5">
      <c r="BF98" s="82"/>
    </row>
    <row r="99" ht="13.5">
      <c r="BF99" s="82"/>
    </row>
    <row r="100" ht="13.5">
      <c r="BF100" s="82"/>
    </row>
    <row r="101" ht="13.5">
      <c r="BF101" s="82"/>
    </row>
    <row r="102" ht="13.5">
      <c r="BF102" s="82"/>
    </row>
    <row r="103" ht="13.5">
      <c r="BF103" s="82"/>
    </row>
    <row r="104" ht="13.5">
      <c r="BF104" s="82"/>
    </row>
    <row r="105" ht="13.5">
      <c r="BF105" s="82"/>
    </row>
    <row r="106" ht="13.5">
      <c r="BF106" s="82"/>
    </row>
    <row r="107" ht="13.5">
      <c r="BF107" s="82"/>
    </row>
    <row r="108" ht="13.5">
      <c r="BF108" s="82"/>
    </row>
    <row r="109" ht="13.5">
      <c r="BF109" s="82"/>
    </row>
    <row r="110" ht="13.5">
      <c r="BF110" s="82"/>
    </row>
    <row r="111" ht="13.5">
      <c r="BF111" s="82"/>
    </row>
    <row r="112" ht="13.5">
      <c r="BF112" s="82"/>
    </row>
    <row r="113" ht="13.5">
      <c r="BF113" s="82"/>
    </row>
    <row r="114" ht="13.5">
      <c r="BF114" s="82"/>
    </row>
    <row r="115" ht="13.5">
      <c r="BF115" s="82"/>
    </row>
    <row r="116" ht="13.5">
      <c r="BF116" s="82"/>
    </row>
    <row r="117" ht="13.5">
      <c r="BF117" s="82"/>
    </row>
    <row r="118" ht="13.5">
      <c r="BF118" s="82"/>
    </row>
    <row r="119" ht="13.5">
      <c r="BF119" s="82"/>
    </row>
    <row r="120" ht="13.5">
      <c r="BF120" s="82"/>
    </row>
    <row r="121" ht="13.5">
      <c r="BF121" s="82"/>
    </row>
    <row r="122" ht="13.5">
      <c r="BF122" s="82"/>
    </row>
    <row r="123" ht="13.5">
      <c r="BF123" s="82"/>
    </row>
    <row r="124" ht="13.5">
      <c r="BF124" s="82"/>
    </row>
    <row r="125" ht="13.5">
      <c r="BF125" s="82"/>
    </row>
    <row r="126" ht="13.5">
      <c r="BF126" s="82"/>
    </row>
    <row r="127" ht="13.5">
      <c r="BF127" s="82"/>
    </row>
    <row r="128" ht="13.5">
      <c r="BF128" s="82"/>
    </row>
    <row r="129" ht="13.5">
      <c r="BF129" s="82"/>
    </row>
    <row r="130" ht="13.5">
      <c r="BF130" s="82"/>
    </row>
    <row r="131" ht="13.5">
      <c r="BF131" s="82"/>
    </row>
    <row r="132" ht="13.5">
      <c r="BF132" s="82"/>
    </row>
    <row r="133" ht="13.5">
      <c r="BF133" s="82"/>
    </row>
    <row r="134" ht="13.5">
      <c r="BF134" s="82"/>
    </row>
    <row r="135" ht="13.5">
      <c r="BF135" s="82"/>
    </row>
    <row r="136" ht="13.5">
      <c r="BF136" s="82"/>
    </row>
    <row r="137" ht="13.5">
      <c r="BF137" s="82"/>
    </row>
    <row r="138" ht="13.5">
      <c r="BF138" s="82"/>
    </row>
    <row r="139" ht="13.5">
      <c r="BF139" s="82"/>
    </row>
    <row r="140" ht="13.5">
      <c r="BF140" s="82"/>
    </row>
    <row r="141" ht="13.5">
      <c r="BF141" s="82"/>
    </row>
    <row r="142" ht="13.5">
      <c r="BF142" s="82"/>
    </row>
    <row r="143" ht="13.5">
      <c r="BF143" s="82"/>
    </row>
    <row r="144" ht="13.5">
      <c r="BF144" s="82"/>
    </row>
    <row r="145" ht="13.5">
      <c r="BF145" s="82"/>
    </row>
    <row r="146" ht="13.5">
      <c r="BF146" s="82"/>
    </row>
    <row r="147" ht="13.5">
      <c r="BF147" s="82"/>
    </row>
    <row r="148" ht="13.5">
      <c r="BF148" s="82"/>
    </row>
    <row r="149" ht="13.5">
      <c r="BF149" s="82"/>
    </row>
    <row r="150" ht="13.5">
      <c r="BF150" s="82"/>
    </row>
    <row r="151" ht="13.5">
      <c r="BF151" s="82"/>
    </row>
    <row r="152" ht="13.5">
      <c r="BF152" s="82"/>
    </row>
    <row r="153" ht="13.5">
      <c r="BF153" s="82"/>
    </row>
    <row r="154" ht="13.5">
      <c r="BF154" s="82"/>
    </row>
    <row r="155" ht="13.5">
      <c r="BF155" s="82"/>
    </row>
    <row r="156" ht="13.5">
      <c r="BF156" s="82"/>
    </row>
    <row r="157" ht="13.5">
      <c r="BF157" s="82"/>
    </row>
    <row r="158" ht="13.5">
      <c r="BF158" s="82"/>
    </row>
    <row r="159" ht="13.5">
      <c r="BF159" s="82"/>
    </row>
    <row r="160" ht="13.5">
      <c r="BF160" s="82"/>
    </row>
    <row r="161" ht="13.5">
      <c r="BF161" s="82"/>
    </row>
    <row r="162" ht="13.5">
      <c r="BF162" s="82"/>
    </row>
    <row r="163" ht="13.5">
      <c r="BF163" s="82"/>
    </row>
    <row r="164" ht="13.5">
      <c r="BF164" s="82"/>
    </row>
    <row r="165" ht="13.5">
      <c r="BF165" s="82"/>
    </row>
    <row r="166" ht="13.5">
      <c r="BF166" s="82"/>
    </row>
    <row r="167" ht="13.5">
      <c r="BF167" s="82"/>
    </row>
    <row r="168" ht="13.5">
      <c r="BF168" s="82"/>
    </row>
    <row r="169" ht="13.5">
      <c r="BF169" s="82"/>
    </row>
    <row r="170" ht="13.5">
      <c r="BF170" s="82"/>
    </row>
    <row r="171" ht="13.5">
      <c r="BF171" s="82"/>
    </row>
    <row r="172" ht="13.5">
      <c r="BF172" s="82"/>
    </row>
    <row r="173" ht="13.5">
      <c r="BF173" s="82"/>
    </row>
    <row r="174" ht="13.5">
      <c r="BF174" s="82"/>
    </row>
    <row r="175" ht="13.5">
      <c r="BF175" s="82"/>
    </row>
    <row r="176" ht="13.5">
      <c r="BF176" s="82"/>
    </row>
    <row r="177" ht="13.5">
      <c r="BF177" s="82"/>
    </row>
    <row r="178" ht="13.5">
      <c r="BF178" s="82"/>
    </row>
    <row r="179" ht="13.5">
      <c r="BF179" s="82"/>
    </row>
    <row r="180" ht="13.5">
      <c r="BF180" s="82"/>
    </row>
    <row r="181" ht="13.5">
      <c r="BF181" s="82"/>
    </row>
    <row r="182" ht="13.5">
      <c r="BF182" s="82"/>
    </row>
    <row r="183" ht="13.5">
      <c r="BF183" s="82"/>
    </row>
    <row r="184" ht="13.5">
      <c r="BF184" s="82"/>
    </row>
    <row r="185" ht="13.5">
      <c r="BF185" s="82"/>
    </row>
    <row r="186" ht="13.5">
      <c r="BF186" s="82"/>
    </row>
    <row r="187" ht="13.5">
      <c r="BF187" s="82"/>
    </row>
    <row r="188" ht="13.5">
      <c r="BF188" s="82"/>
    </row>
    <row r="189" ht="13.5">
      <c r="BF189" s="82"/>
    </row>
    <row r="190" ht="13.5">
      <c r="BF190" s="82"/>
    </row>
    <row r="191" ht="13.5">
      <c r="BF191" s="82"/>
    </row>
    <row r="192" ht="13.5">
      <c r="BF192" s="82"/>
    </row>
    <row r="193" ht="13.5">
      <c r="BF193" s="82"/>
    </row>
    <row r="194" ht="13.5">
      <c r="BF194" s="82"/>
    </row>
    <row r="195" ht="13.5">
      <c r="BF195" s="82"/>
    </row>
    <row r="196" ht="13.5">
      <c r="BF196" s="82"/>
    </row>
    <row r="197" ht="13.5">
      <c r="BF197" s="82"/>
    </row>
    <row r="198" ht="13.5">
      <c r="BF198" s="82"/>
    </row>
    <row r="199" ht="13.5">
      <c r="BF199" s="82"/>
    </row>
    <row r="200" ht="13.5">
      <c r="BF200" s="82"/>
    </row>
    <row r="201" ht="13.5">
      <c r="BF201" s="82"/>
    </row>
    <row r="202" ht="13.5">
      <c r="BF202" s="82"/>
    </row>
    <row r="203" ht="13.5">
      <c r="BF203" s="82"/>
    </row>
    <row r="204" ht="13.5">
      <c r="BF204" s="82"/>
    </row>
    <row r="205" ht="13.5">
      <c r="BF205" s="82"/>
    </row>
    <row r="206" ht="13.5">
      <c r="BF206" s="82"/>
    </row>
    <row r="207" ht="13.5">
      <c r="BF207" s="82"/>
    </row>
    <row r="208" ht="13.5">
      <c r="BF208" s="82"/>
    </row>
    <row r="209" ht="13.5">
      <c r="BF209" s="82"/>
    </row>
    <row r="210" ht="13.5">
      <c r="BF210" s="82"/>
    </row>
    <row r="211" ht="13.5">
      <c r="BF211" s="82"/>
    </row>
    <row r="212" ht="13.5">
      <c r="BF212" s="82"/>
    </row>
    <row r="213" ht="13.5">
      <c r="BF213" s="82"/>
    </row>
    <row r="214" ht="13.5">
      <c r="BF214" s="82"/>
    </row>
    <row r="215" ht="13.5">
      <c r="BF215" s="82"/>
    </row>
    <row r="216" ht="13.5">
      <c r="BF216" s="82"/>
    </row>
    <row r="217" ht="13.5">
      <c r="BF217" s="82"/>
    </row>
    <row r="218" ht="13.5">
      <c r="BF218" s="82"/>
    </row>
    <row r="219" ht="13.5">
      <c r="BF219" s="82"/>
    </row>
    <row r="220" ht="13.5">
      <c r="BF220" s="82"/>
    </row>
    <row r="221" ht="13.5">
      <c r="BF221" s="82"/>
    </row>
    <row r="222" ht="13.5">
      <c r="BF222" s="82"/>
    </row>
    <row r="223" ht="13.5">
      <c r="BF223" s="82"/>
    </row>
    <row r="224" ht="13.5">
      <c r="BF224" s="82"/>
    </row>
    <row r="225" ht="13.5">
      <c r="BF225" s="82"/>
    </row>
    <row r="226" ht="13.5">
      <c r="BF226" s="82"/>
    </row>
    <row r="227" ht="13.5">
      <c r="BF227" s="82"/>
    </row>
    <row r="228" ht="13.5">
      <c r="BF228" s="82"/>
    </row>
    <row r="229" ht="13.5">
      <c r="BF229" s="82"/>
    </row>
    <row r="230" ht="13.5">
      <c r="BF230" s="82"/>
    </row>
    <row r="231" ht="13.5">
      <c r="BF231" s="82"/>
    </row>
    <row r="232" ht="13.5">
      <c r="BF232" s="82"/>
    </row>
    <row r="233" ht="13.5">
      <c r="BF233" s="82"/>
    </row>
    <row r="234" ht="13.5">
      <c r="BF234" s="82"/>
    </row>
    <row r="235" ht="13.5">
      <c r="BF235" s="82"/>
    </row>
    <row r="236" ht="13.5">
      <c r="BF236" s="82"/>
    </row>
    <row r="237" ht="13.5">
      <c r="BF237" s="82"/>
    </row>
    <row r="238" ht="13.5">
      <c r="BF238" s="82"/>
    </row>
    <row r="239" ht="13.5">
      <c r="BF239" s="82"/>
    </row>
    <row r="240" ht="13.5">
      <c r="BF240" s="82"/>
    </row>
    <row r="241" ht="13.5">
      <c r="BF241" s="82"/>
    </row>
    <row r="242" ht="13.5">
      <c r="BF242" s="82"/>
    </row>
    <row r="243" ht="13.5">
      <c r="BF243" s="82"/>
    </row>
    <row r="244" ht="13.5">
      <c r="BF244" s="82"/>
    </row>
    <row r="245" ht="13.5">
      <c r="BF245" s="82"/>
    </row>
    <row r="246" ht="13.5">
      <c r="BF246" s="82"/>
    </row>
    <row r="247" ht="13.5">
      <c r="BF247" s="82"/>
    </row>
    <row r="248" ht="13.5">
      <c r="BF248" s="82"/>
    </row>
    <row r="249" ht="13.5">
      <c r="BF249" s="82"/>
    </row>
    <row r="250" ht="13.5">
      <c r="BF250" s="82"/>
    </row>
    <row r="251" ht="13.5">
      <c r="BF251" s="82"/>
    </row>
    <row r="252" ht="13.5">
      <c r="BF252" s="82"/>
    </row>
    <row r="253" ht="13.5">
      <c r="BF253" s="82"/>
    </row>
    <row r="254" ht="13.5">
      <c r="BF254" s="82"/>
    </row>
    <row r="255" ht="13.5">
      <c r="BF255" s="82"/>
    </row>
    <row r="256" ht="13.5">
      <c r="BF256" s="82"/>
    </row>
    <row r="257" ht="13.5">
      <c r="BF257" s="82"/>
    </row>
    <row r="258" ht="13.5">
      <c r="BF258" s="82"/>
    </row>
    <row r="259" ht="13.5">
      <c r="BF259" s="82"/>
    </row>
    <row r="260" ht="13.5">
      <c r="BF260" s="82"/>
    </row>
    <row r="261" ht="13.5">
      <c r="BF261" s="82"/>
    </row>
    <row r="262" ht="13.5">
      <c r="BF262" s="82"/>
    </row>
    <row r="263" ht="13.5">
      <c r="BF263" s="82"/>
    </row>
    <row r="264" ht="13.5">
      <c r="BF264" s="82"/>
    </row>
    <row r="265" ht="13.5">
      <c r="BF265" s="82"/>
    </row>
    <row r="266" ht="13.5">
      <c r="BF266" s="82"/>
    </row>
    <row r="267" ht="13.5">
      <c r="BF267" s="82"/>
    </row>
    <row r="268" ht="13.5">
      <c r="BF268" s="82"/>
    </row>
    <row r="269" ht="13.5">
      <c r="BF269" s="82"/>
    </row>
    <row r="270" ht="13.5">
      <c r="BF270" s="82"/>
    </row>
    <row r="271" ht="13.5">
      <c r="BF271" s="82"/>
    </row>
    <row r="272" ht="13.5">
      <c r="BF272" s="82"/>
    </row>
    <row r="273" ht="13.5">
      <c r="BF273" s="82"/>
    </row>
    <row r="274" ht="13.5">
      <c r="BF274" s="82"/>
    </row>
    <row r="275" ht="13.5">
      <c r="BF275" s="82"/>
    </row>
    <row r="276" ht="13.5">
      <c r="BF276" s="82"/>
    </row>
    <row r="277" ht="13.5">
      <c r="BF277" s="82"/>
    </row>
    <row r="278" ht="13.5">
      <c r="BF278" s="82"/>
    </row>
    <row r="279" ht="13.5">
      <c r="BF279" s="82"/>
    </row>
    <row r="280" ht="13.5">
      <c r="BF280" s="82"/>
    </row>
    <row r="281" ht="13.5">
      <c r="BF281" s="82"/>
    </row>
    <row r="282" ht="13.5">
      <c r="BF282" s="82"/>
    </row>
    <row r="283" ht="13.5">
      <c r="BF283" s="82"/>
    </row>
    <row r="284" ht="13.5">
      <c r="BF284" s="82"/>
    </row>
    <row r="285" ht="13.5">
      <c r="BF285" s="82"/>
    </row>
    <row r="286" ht="13.5">
      <c r="BF286" s="82"/>
    </row>
    <row r="287" ht="13.5">
      <c r="BF287" s="82"/>
    </row>
    <row r="288" ht="13.5">
      <c r="BF288" s="82"/>
    </row>
    <row r="289" ht="13.5">
      <c r="BF289" s="82"/>
    </row>
    <row r="290" ht="13.5">
      <c r="BF290" s="82"/>
    </row>
    <row r="291" ht="13.5">
      <c r="BF291" s="82"/>
    </row>
    <row r="292" ht="13.5">
      <c r="BF292" s="82"/>
    </row>
    <row r="293" ht="13.5">
      <c r="BF293" s="82"/>
    </row>
    <row r="294" ht="13.5">
      <c r="BF294" s="82"/>
    </row>
    <row r="295" ht="13.5">
      <c r="BF295" s="82"/>
    </row>
    <row r="296" ht="13.5">
      <c r="BF296" s="82"/>
    </row>
    <row r="297" ht="13.5">
      <c r="BF297" s="82"/>
    </row>
    <row r="298" ht="13.5">
      <c r="BF298" s="82"/>
    </row>
    <row r="299" ht="13.5">
      <c r="BF299" s="82"/>
    </row>
    <row r="300" ht="13.5">
      <c r="BF300" s="82"/>
    </row>
    <row r="301" ht="13.5">
      <c r="BF301" s="82"/>
    </row>
    <row r="302" ht="13.5">
      <c r="BF302" s="82"/>
    </row>
    <row r="303" ht="13.5">
      <c r="BF303" s="82"/>
    </row>
    <row r="304" ht="13.5">
      <c r="BF304" s="82"/>
    </row>
    <row r="305" ht="13.5">
      <c r="BF305" s="82"/>
    </row>
    <row r="306" ht="13.5">
      <c r="BF306" s="82"/>
    </row>
    <row r="307" ht="13.5">
      <c r="BF307" s="82"/>
    </row>
    <row r="308" ht="13.5">
      <c r="BF308" s="82"/>
    </row>
    <row r="309" ht="13.5">
      <c r="BF309" s="82"/>
    </row>
    <row r="310" ht="13.5">
      <c r="BF310" s="82"/>
    </row>
    <row r="311" ht="13.5">
      <c r="BF311" s="82"/>
    </row>
    <row r="312" ht="13.5">
      <c r="BF312" s="82"/>
    </row>
    <row r="313" ht="13.5">
      <c r="BF313" s="82"/>
    </row>
    <row r="314" ht="13.5">
      <c r="BF314" s="82"/>
    </row>
    <row r="315" ht="13.5">
      <c r="BF315" s="82"/>
    </row>
    <row r="316" ht="13.5">
      <c r="BF316" s="82"/>
    </row>
    <row r="317" ht="13.5">
      <c r="BF317" s="82"/>
    </row>
    <row r="318" ht="13.5">
      <c r="BF318" s="82"/>
    </row>
    <row r="319" ht="13.5">
      <c r="BF319" s="82"/>
    </row>
    <row r="320" ht="13.5">
      <c r="BF320" s="82"/>
    </row>
    <row r="321" ht="13.5">
      <c r="BF321" s="82"/>
    </row>
    <row r="322" ht="13.5">
      <c r="BF322" s="82"/>
    </row>
    <row r="323" ht="13.5">
      <c r="BF323" s="82"/>
    </row>
    <row r="324" ht="13.5">
      <c r="BF324" s="82"/>
    </row>
    <row r="325" ht="13.5">
      <c r="BF325" s="82"/>
    </row>
    <row r="326" ht="13.5">
      <c r="BF326" s="82"/>
    </row>
    <row r="327" ht="13.5">
      <c r="BF327" s="82"/>
    </row>
    <row r="328" ht="13.5">
      <c r="BF328" s="82"/>
    </row>
    <row r="329" ht="13.5">
      <c r="BF329" s="82"/>
    </row>
    <row r="330" ht="13.5">
      <c r="BF330" s="82"/>
    </row>
    <row r="331" ht="13.5">
      <c r="BF331" s="82"/>
    </row>
    <row r="332" ht="13.5">
      <c r="BF332" s="82"/>
    </row>
    <row r="333" ht="13.5">
      <c r="BF333" s="82"/>
    </row>
    <row r="334" ht="13.5">
      <c r="BF334" s="82"/>
    </row>
    <row r="335" ht="13.5">
      <c r="BF335" s="82"/>
    </row>
    <row r="336" ht="13.5">
      <c r="BF336" s="82"/>
    </row>
    <row r="337" ht="13.5">
      <c r="BF337" s="82"/>
    </row>
    <row r="338" ht="13.5">
      <c r="BF338" s="82"/>
    </row>
    <row r="339" ht="13.5">
      <c r="BF339" s="82"/>
    </row>
    <row r="340" ht="13.5">
      <c r="BF340" s="82"/>
    </row>
    <row r="341" ht="13.5">
      <c r="BF341" s="82"/>
    </row>
    <row r="342" ht="13.5">
      <c r="BF342" s="82"/>
    </row>
    <row r="343" ht="13.5">
      <c r="BF343" s="82"/>
    </row>
    <row r="344" ht="13.5">
      <c r="BF344" s="82"/>
    </row>
    <row r="345" ht="13.5">
      <c r="BF345" s="82"/>
    </row>
    <row r="346" ht="13.5">
      <c r="BF346" s="82"/>
    </row>
    <row r="347" ht="13.5">
      <c r="BF347" s="82"/>
    </row>
    <row r="348" ht="13.5">
      <c r="BF348" s="82"/>
    </row>
    <row r="349" ht="13.5">
      <c r="BF349" s="82"/>
    </row>
    <row r="350" ht="13.5">
      <c r="BF350" s="82"/>
    </row>
    <row r="351" ht="13.5">
      <c r="BF351" s="82"/>
    </row>
    <row r="352" ht="13.5">
      <c r="BF352" s="82"/>
    </row>
    <row r="353" ht="13.5">
      <c r="BF353" s="82"/>
    </row>
    <row r="354" ht="13.5">
      <c r="BF354" s="82"/>
    </row>
    <row r="355" ht="13.5">
      <c r="BF355" s="82"/>
    </row>
    <row r="356" ht="13.5">
      <c r="BF356" s="82"/>
    </row>
    <row r="357" ht="13.5">
      <c r="BF357" s="82"/>
    </row>
    <row r="358" ht="13.5">
      <c r="BF358" s="82"/>
    </row>
    <row r="359" ht="13.5">
      <c r="BF359" s="82"/>
    </row>
    <row r="360" ht="13.5">
      <c r="BF360" s="82"/>
    </row>
    <row r="361" ht="13.5">
      <c r="BF361" s="82"/>
    </row>
    <row r="362" ht="13.5">
      <c r="BF362" s="82"/>
    </row>
    <row r="363" ht="13.5">
      <c r="BF363" s="82"/>
    </row>
    <row r="364" ht="13.5">
      <c r="BF364" s="82"/>
    </row>
    <row r="365" ht="13.5">
      <c r="BF365" s="82"/>
    </row>
    <row r="366" ht="13.5">
      <c r="BF366" s="82"/>
    </row>
    <row r="367" ht="13.5">
      <c r="BF367" s="82"/>
    </row>
    <row r="368" ht="13.5">
      <c r="BF368" s="82"/>
    </row>
    <row r="369" ht="13.5">
      <c r="BF369" s="82"/>
    </row>
    <row r="370" ht="13.5">
      <c r="BF370" s="82"/>
    </row>
    <row r="371" ht="13.5">
      <c r="BF371" s="82"/>
    </row>
    <row r="372" ht="13.5">
      <c r="BF372" s="82"/>
    </row>
    <row r="373" ht="13.5">
      <c r="BF373" s="82"/>
    </row>
    <row r="374" ht="13.5">
      <c r="BF374" s="82"/>
    </row>
    <row r="375" ht="13.5">
      <c r="BF375" s="82"/>
    </row>
    <row r="376" ht="13.5">
      <c r="BF376" s="82"/>
    </row>
    <row r="377" ht="13.5">
      <c r="BF377" s="82"/>
    </row>
    <row r="378" ht="13.5">
      <c r="BF378" s="82"/>
    </row>
    <row r="379" ht="13.5">
      <c r="BF379" s="82"/>
    </row>
    <row r="380" ht="13.5">
      <c r="BF380" s="82"/>
    </row>
    <row r="381" ht="13.5">
      <c r="BF381" s="82"/>
    </row>
    <row r="382" ht="13.5">
      <c r="BF382" s="82"/>
    </row>
    <row r="383" ht="13.5">
      <c r="BF383" s="82"/>
    </row>
    <row r="384" ht="13.5">
      <c r="BF384" s="82"/>
    </row>
    <row r="385" ht="13.5">
      <c r="BF385" s="82"/>
    </row>
    <row r="386" ht="13.5">
      <c r="BF386" s="82"/>
    </row>
    <row r="387" ht="13.5">
      <c r="BF387" s="82"/>
    </row>
    <row r="388" ht="13.5">
      <c r="BF388" s="82"/>
    </row>
    <row r="389" ht="13.5">
      <c r="BF389" s="82"/>
    </row>
    <row r="390" ht="13.5">
      <c r="BF390" s="82"/>
    </row>
    <row r="391" ht="13.5">
      <c r="BF391" s="82"/>
    </row>
    <row r="392" ht="13.5">
      <c r="BF392" s="82"/>
    </row>
    <row r="393" ht="13.5">
      <c r="BF393" s="82"/>
    </row>
    <row r="394" ht="13.5">
      <c r="BF394" s="82"/>
    </row>
    <row r="395" ht="13.5">
      <c r="BF395" s="82"/>
    </row>
    <row r="396" ht="13.5">
      <c r="BF396" s="82"/>
    </row>
    <row r="397" ht="13.5">
      <c r="BF397" s="82"/>
    </row>
    <row r="398" ht="13.5">
      <c r="BF398" s="82"/>
    </row>
    <row r="399" ht="13.5">
      <c r="BF399" s="82"/>
    </row>
    <row r="400" ht="13.5">
      <c r="BF400" s="82"/>
    </row>
    <row r="401" ht="13.5">
      <c r="BF401" s="82"/>
    </row>
    <row r="402" ht="13.5">
      <c r="BF402" s="82"/>
    </row>
    <row r="403" ht="13.5">
      <c r="BF403" s="82"/>
    </row>
    <row r="404" ht="13.5">
      <c r="BF404" s="82"/>
    </row>
    <row r="405" ht="13.5">
      <c r="BF405" s="82"/>
    </row>
    <row r="406" ht="13.5">
      <c r="BF406" s="82"/>
    </row>
    <row r="407" ht="13.5">
      <c r="BF407" s="82"/>
    </row>
    <row r="408" ht="13.5">
      <c r="BF408" s="82"/>
    </row>
    <row r="409" ht="13.5">
      <c r="BF409" s="82"/>
    </row>
    <row r="410" ht="13.5">
      <c r="BF410" s="82"/>
    </row>
    <row r="411" ht="13.5">
      <c r="BF411" s="82"/>
    </row>
    <row r="412" ht="13.5">
      <c r="BF412" s="82"/>
    </row>
    <row r="413" ht="13.5">
      <c r="BF413" s="82"/>
    </row>
    <row r="414" ht="13.5">
      <c r="BF414" s="82"/>
    </row>
    <row r="415" ht="13.5">
      <c r="BF415" s="82"/>
    </row>
    <row r="416" ht="13.5">
      <c r="BF416" s="82"/>
    </row>
    <row r="417" ht="13.5">
      <c r="BF417" s="82"/>
    </row>
    <row r="418" ht="13.5">
      <c r="BF418" s="82"/>
    </row>
    <row r="419" ht="13.5">
      <c r="BF419" s="82"/>
    </row>
    <row r="420" ht="13.5">
      <c r="BF420" s="82"/>
    </row>
    <row r="421" ht="13.5">
      <c r="BF421" s="82"/>
    </row>
    <row r="422" ht="13.5">
      <c r="BF422" s="82"/>
    </row>
    <row r="423" ht="13.5">
      <c r="BF423" s="82"/>
    </row>
    <row r="424" ht="13.5">
      <c r="BF424" s="82"/>
    </row>
    <row r="425" ht="13.5">
      <c r="BF425" s="82"/>
    </row>
    <row r="426" ht="13.5">
      <c r="BF426" s="82"/>
    </row>
    <row r="427" ht="13.5">
      <c r="BF427" s="82"/>
    </row>
    <row r="428" ht="13.5">
      <c r="BF428" s="82"/>
    </row>
    <row r="429" ht="13.5">
      <c r="BF429" s="82"/>
    </row>
    <row r="430" ht="13.5">
      <c r="BF430" s="82"/>
    </row>
    <row r="431" ht="13.5">
      <c r="BF431" s="82"/>
    </row>
    <row r="432" ht="13.5">
      <c r="BF432" s="82"/>
    </row>
    <row r="433" ht="13.5">
      <c r="BF433" s="82"/>
    </row>
    <row r="434" ht="13.5">
      <c r="BF434" s="82"/>
    </row>
    <row r="435" ht="13.5">
      <c r="BF435" s="82"/>
    </row>
    <row r="436" ht="13.5">
      <c r="BF436" s="82"/>
    </row>
    <row r="437" ht="13.5">
      <c r="BF437" s="82"/>
    </row>
    <row r="438" ht="13.5">
      <c r="BF438" s="82"/>
    </row>
    <row r="439" ht="13.5">
      <c r="BF439" s="82"/>
    </row>
    <row r="440" ht="13.5">
      <c r="BF440" s="82"/>
    </row>
    <row r="441" ht="13.5">
      <c r="BF441" s="82"/>
    </row>
    <row r="442" ht="13.5">
      <c r="BF442" s="82"/>
    </row>
    <row r="443" ht="13.5">
      <c r="BF443" s="82"/>
    </row>
    <row r="444" ht="13.5">
      <c r="BF444" s="82"/>
    </row>
    <row r="445" ht="13.5">
      <c r="BF445" s="82"/>
    </row>
    <row r="446" ht="13.5">
      <c r="BF446" s="82"/>
    </row>
    <row r="447" ht="13.5">
      <c r="BF447" s="82"/>
    </row>
    <row r="448" ht="13.5">
      <c r="BF448" s="82"/>
    </row>
    <row r="449" ht="13.5">
      <c r="BF449" s="82"/>
    </row>
    <row r="450" ht="13.5">
      <c r="BF450" s="82"/>
    </row>
    <row r="451" ht="13.5">
      <c r="BF451" s="82"/>
    </row>
    <row r="452" ht="13.5">
      <c r="BF452" s="82"/>
    </row>
    <row r="453" ht="13.5">
      <c r="BF453" s="82"/>
    </row>
    <row r="454" ht="13.5">
      <c r="BF454" s="82"/>
    </row>
    <row r="455" ht="13.5">
      <c r="BF455" s="82"/>
    </row>
    <row r="456" ht="13.5">
      <c r="BF456" s="82"/>
    </row>
    <row r="457" ht="13.5">
      <c r="BF457" s="82"/>
    </row>
    <row r="458" ht="13.5">
      <c r="BF458" s="82"/>
    </row>
    <row r="459" ht="13.5">
      <c r="BF459" s="82"/>
    </row>
    <row r="460" ht="13.5">
      <c r="BF460" s="82"/>
    </row>
    <row r="461" ht="13.5">
      <c r="BF461" s="82"/>
    </row>
    <row r="462" ht="13.5">
      <c r="BF462" s="82"/>
    </row>
    <row r="463" ht="13.5">
      <c r="BF463" s="82"/>
    </row>
    <row r="464" ht="13.5">
      <c r="BF464" s="82"/>
    </row>
    <row r="465" ht="13.5">
      <c r="BF465" s="82"/>
    </row>
    <row r="466" ht="13.5">
      <c r="BF466" s="82"/>
    </row>
    <row r="467" ht="13.5">
      <c r="BF467" s="82"/>
    </row>
    <row r="468" ht="13.5">
      <c r="BF468" s="82"/>
    </row>
    <row r="469" ht="13.5">
      <c r="BF469" s="82"/>
    </row>
    <row r="470" ht="13.5">
      <c r="BF470" s="82"/>
    </row>
    <row r="471" ht="13.5">
      <c r="BF471" s="82"/>
    </row>
    <row r="472" ht="13.5">
      <c r="BF472" s="82"/>
    </row>
    <row r="473" ht="13.5">
      <c r="BF473" s="82"/>
    </row>
    <row r="474" ht="13.5">
      <c r="BF474" s="82"/>
    </row>
    <row r="475" ht="13.5">
      <c r="BF475" s="82"/>
    </row>
    <row r="476" ht="13.5">
      <c r="BF476" s="82"/>
    </row>
    <row r="477" ht="13.5">
      <c r="BF477" s="82"/>
    </row>
    <row r="478" ht="13.5">
      <c r="BF478" s="82"/>
    </row>
    <row r="479" ht="13.5">
      <c r="BF479" s="82"/>
    </row>
    <row r="480" ht="13.5">
      <c r="BF480" s="82"/>
    </row>
    <row r="481" ht="13.5">
      <c r="BF481" s="82"/>
    </row>
    <row r="482" ht="13.5">
      <c r="BF482" s="82"/>
    </row>
    <row r="483" ht="13.5">
      <c r="BF483" s="82"/>
    </row>
    <row r="484" ht="13.5">
      <c r="BF484" s="82"/>
    </row>
    <row r="485" ht="13.5">
      <c r="BF485" s="82"/>
    </row>
    <row r="486" ht="13.5">
      <c r="BF486" s="82"/>
    </row>
    <row r="487" ht="13.5">
      <c r="BF487" s="82"/>
    </row>
    <row r="488" ht="13.5">
      <c r="BF488" s="82"/>
    </row>
    <row r="489" ht="13.5">
      <c r="BF489" s="82"/>
    </row>
    <row r="490" ht="13.5">
      <c r="BF490" s="82"/>
    </row>
    <row r="491" ht="13.5">
      <c r="BF491" s="82"/>
    </row>
    <row r="492" ht="13.5">
      <c r="BF492" s="82"/>
    </row>
    <row r="493" ht="13.5">
      <c r="BF493" s="82"/>
    </row>
    <row r="494" ht="13.5">
      <c r="BF494" s="82"/>
    </row>
    <row r="495" ht="13.5">
      <c r="BF495" s="82"/>
    </row>
    <row r="496" ht="13.5">
      <c r="BF496" s="82"/>
    </row>
    <row r="497" ht="13.5">
      <c r="BF497" s="82"/>
    </row>
    <row r="498" ht="13.5">
      <c r="BF498" s="82"/>
    </row>
    <row r="499" ht="13.5">
      <c r="BF499" s="82"/>
    </row>
    <row r="500" ht="13.5">
      <c r="BF500" s="82"/>
    </row>
    <row r="501" ht="13.5">
      <c r="BF501" s="82"/>
    </row>
    <row r="502" ht="13.5">
      <c r="BF502" s="82"/>
    </row>
    <row r="503" ht="13.5">
      <c r="BF503" s="82"/>
    </row>
    <row r="504" ht="13.5">
      <c r="BF504" s="82"/>
    </row>
    <row r="505" ht="13.5">
      <c r="BF505" s="82"/>
    </row>
    <row r="506" ht="13.5">
      <c r="BF506" s="82"/>
    </row>
    <row r="507" ht="13.5">
      <c r="BF507" s="82"/>
    </row>
    <row r="508" ht="13.5">
      <c r="BF508" s="82"/>
    </row>
    <row r="509" ht="13.5">
      <c r="BF509" s="82"/>
    </row>
    <row r="510" ht="13.5">
      <c r="BF510" s="82"/>
    </row>
    <row r="511" ht="13.5">
      <c r="BF511" s="82"/>
    </row>
    <row r="512" ht="13.5">
      <c r="BF512" s="82"/>
    </row>
    <row r="513" ht="13.5">
      <c r="BF513" s="82"/>
    </row>
    <row r="514" ht="13.5">
      <c r="BF514" s="82"/>
    </row>
    <row r="515" ht="13.5">
      <c r="BF515" s="82"/>
    </row>
    <row r="516" ht="13.5">
      <c r="BF516" s="82"/>
    </row>
    <row r="517" ht="13.5">
      <c r="BF517" s="82"/>
    </row>
    <row r="518" ht="13.5">
      <c r="BF518" s="82"/>
    </row>
    <row r="519" ht="13.5">
      <c r="BF519" s="82"/>
    </row>
    <row r="520" ht="13.5">
      <c r="BF520" s="82"/>
    </row>
    <row r="521" ht="13.5">
      <c r="BF521" s="82"/>
    </row>
    <row r="522" ht="13.5">
      <c r="BF522" s="82"/>
    </row>
    <row r="523" ht="13.5">
      <c r="BF523" s="82"/>
    </row>
    <row r="524" ht="13.5">
      <c r="BF524" s="82"/>
    </row>
    <row r="525" ht="13.5">
      <c r="BF525" s="82"/>
    </row>
    <row r="526" ht="13.5">
      <c r="BF526" s="82"/>
    </row>
    <row r="527" ht="13.5">
      <c r="BF527" s="82"/>
    </row>
    <row r="528" ht="13.5">
      <c r="BF528" s="82"/>
    </row>
    <row r="529" ht="13.5">
      <c r="BF529" s="82"/>
    </row>
    <row r="530" ht="13.5">
      <c r="BF530" s="82"/>
    </row>
    <row r="531" ht="13.5">
      <c r="BF531" s="82"/>
    </row>
    <row r="532" ht="13.5">
      <c r="BF532" s="82"/>
    </row>
    <row r="533" ht="13.5">
      <c r="BF533" s="82"/>
    </row>
    <row r="534" ht="13.5">
      <c r="BF534" s="82"/>
    </row>
    <row r="535" ht="13.5">
      <c r="BF535" s="82"/>
    </row>
    <row r="536" ht="13.5">
      <c r="BF536" s="82"/>
    </row>
    <row r="537" ht="13.5">
      <c r="BF537" s="82"/>
    </row>
    <row r="538" ht="13.5">
      <c r="BF538" s="82"/>
    </row>
    <row r="539" ht="13.5">
      <c r="BF539" s="82"/>
    </row>
    <row r="540" ht="13.5">
      <c r="BF540" s="82"/>
    </row>
    <row r="541" ht="13.5">
      <c r="BF541" s="82"/>
    </row>
    <row r="542" ht="13.5">
      <c r="BF542" s="82"/>
    </row>
    <row r="543" ht="13.5">
      <c r="BF543" s="82"/>
    </row>
    <row r="544" ht="13.5">
      <c r="BF544" s="82"/>
    </row>
    <row r="545" ht="13.5">
      <c r="BF545" s="82"/>
    </row>
    <row r="546" ht="13.5">
      <c r="BF546" s="82"/>
    </row>
    <row r="547" ht="13.5">
      <c r="BF547" s="82"/>
    </row>
    <row r="548" ht="13.5">
      <c r="BF548" s="82"/>
    </row>
    <row r="549" ht="13.5">
      <c r="BF549" s="82"/>
    </row>
    <row r="550" ht="13.5">
      <c r="BF550" s="82"/>
    </row>
    <row r="551" ht="13.5">
      <c r="BF551" s="82"/>
    </row>
    <row r="552" ht="13.5">
      <c r="BF552" s="82"/>
    </row>
    <row r="553" ht="13.5">
      <c r="BF553" s="82"/>
    </row>
    <row r="554" ht="13.5">
      <c r="BF554" s="82"/>
    </row>
    <row r="555" ht="13.5">
      <c r="BF555" s="82"/>
    </row>
    <row r="556" ht="13.5">
      <c r="BF556" s="82"/>
    </row>
    <row r="557" ht="13.5">
      <c r="BF557" s="82"/>
    </row>
    <row r="558" ht="13.5">
      <c r="BF558" s="82"/>
    </row>
    <row r="559" ht="13.5">
      <c r="BF559" s="82"/>
    </row>
    <row r="560" ht="13.5">
      <c r="BF560" s="82"/>
    </row>
    <row r="561" ht="13.5">
      <c r="BF561" s="82"/>
    </row>
    <row r="562" ht="13.5">
      <c r="BF562" s="82"/>
    </row>
    <row r="563" ht="13.5">
      <c r="BF563" s="82"/>
    </row>
    <row r="564" ht="13.5">
      <c r="BF564" s="82"/>
    </row>
    <row r="565" ht="13.5">
      <c r="BF565" s="82"/>
    </row>
    <row r="566" ht="13.5">
      <c r="BF566" s="82"/>
    </row>
    <row r="567" ht="13.5">
      <c r="BF567" s="82"/>
    </row>
    <row r="568" ht="13.5">
      <c r="BF568" s="82"/>
    </row>
    <row r="569" ht="13.5">
      <c r="BF569" s="82"/>
    </row>
    <row r="570" ht="13.5">
      <c r="BF570" s="82"/>
    </row>
    <row r="571" ht="13.5">
      <c r="BF571" s="82"/>
    </row>
    <row r="572" ht="13.5">
      <c r="BF572" s="82"/>
    </row>
    <row r="573" ht="13.5">
      <c r="BF573" s="82"/>
    </row>
    <row r="574" ht="13.5">
      <c r="BF574" s="82"/>
    </row>
    <row r="575" ht="13.5">
      <c r="BF575" s="82"/>
    </row>
    <row r="576" ht="13.5">
      <c r="BF576" s="82"/>
    </row>
    <row r="577" ht="13.5">
      <c r="BF577" s="82"/>
    </row>
    <row r="578" ht="13.5">
      <c r="BF578" s="82"/>
    </row>
    <row r="579" ht="13.5">
      <c r="BF579" s="82"/>
    </row>
    <row r="580" ht="13.5">
      <c r="BF580" s="82"/>
    </row>
    <row r="581" ht="13.5">
      <c r="BF581" s="82"/>
    </row>
    <row r="582" ht="13.5">
      <c r="BF582" s="82"/>
    </row>
    <row r="583" ht="13.5">
      <c r="BF583" s="82"/>
    </row>
    <row r="584" ht="13.5">
      <c r="BF584" s="82"/>
    </row>
    <row r="585" ht="13.5">
      <c r="BF585" s="82"/>
    </row>
    <row r="586" ht="13.5">
      <c r="BF586" s="82"/>
    </row>
    <row r="587" ht="13.5">
      <c r="BF587" s="82"/>
    </row>
    <row r="588" ht="13.5">
      <c r="BF588" s="82"/>
    </row>
    <row r="589" ht="13.5">
      <c r="BF589" s="82"/>
    </row>
    <row r="590" ht="13.5">
      <c r="BF590" s="82"/>
    </row>
    <row r="591" ht="13.5">
      <c r="BF591" s="82"/>
    </row>
    <row r="592" ht="13.5">
      <c r="BF592" s="82"/>
    </row>
    <row r="593" ht="13.5">
      <c r="BF593" s="82"/>
    </row>
    <row r="594" ht="13.5">
      <c r="BF594" s="82"/>
    </row>
    <row r="595" ht="13.5">
      <c r="BF595" s="82"/>
    </row>
    <row r="596" ht="13.5">
      <c r="BF596" s="82"/>
    </row>
    <row r="597" ht="13.5">
      <c r="BF597" s="82"/>
    </row>
    <row r="598" ht="13.5">
      <c r="BF598" s="82"/>
    </row>
    <row r="599" ht="13.5">
      <c r="BF599" s="82"/>
    </row>
    <row r="600" ht="13.5">
      <c r="BF600" s="82"/>
    </row>
    <row r="601" ht="13.5">
      <c r="BF601" s="82"/>
    </row>
    <row r="602" ht="13.5">
      <c r="BF602" s="82"/>
    </row>
    <row r="603" ht="13.5">
      <c r="BF603" s="82"/>
    </row>
    <row r="604" ht="13.5">
      <c r="BF604" s="82"/>
    </row>
    <row r="605" ht="13.5">
      <c r="BF605" s="82"/>
    </row>
    <row r="606" ht="13.5">
      <c r="BF606" s="82"/>
    </row>
    <row r="607" ht="13.5">
      <c r="BF607" s="82"/>
    </row>
    <row r="608" ht="13.5">
      <c r="BF608" s="82"/>
    </row>
    <row r="609" ht="13.5">
      <c r="BF609" s="82"/>
    </row>
    <row r="610" ht="13.5">
      <c r="BF610" s="82"/>
    </row>
    <row r="611" ht="13.5">
      <c r="BF611" s="82"/>
    </row>
    <row r="612" ht="13.5">
      <c r="BF612" s="82"/>
    </row>
    <row r="613" ht="13.5">
      <c r="BF613" s="82"/>
    </row>
    <row r="614" ht="13.5">
      <c r="BF614" s="82"/>
    </row>
    <row r="615" ht="13.5">
      <c r="BF615" s="82"/>
    </row>
    <row r="616" ht="13.5">
      <c r="BF616" s="82"/>
    </row>
    <row r="617" ht="13.5">
      <c r="BF617" s="82"/>
    </row>
    <row r="618" ht="13.5">
      <c r="BF618" s="82"/>
    </row>
    <row r="619" ht="13.5">
      <c r="BF619" s="82"/>
    </row>
    <row r="620" ht="13.5">
      <c r="BF620" s="82"/>
    </row>
    <row r="621" ht="13.5">
      <c r="BF621" s="82"/>
    </row>
    <row r="622" ht="13.5">
      <c r="BF622" s="82"/>
    </row>
    <row r="623" ht="13.5">
      <c r="BF623" s="82"/>
    </row>
    <row r="624" ht="13.5">
      <c r="BF624" s="82"/>
    </row>
    <row r="625" ht="13.5">
      <c r="BF625" s="82"/>
    </row>
    <row r="626" ht="13.5">
      <c r="BF626" s="82"/>
    </row>
    <row r="627" ht="13.5">
      <c r="BF627" s="82"/>
    </row>
    <row r="628" ht="13.5">
      <c r="BF628" s="82"/>
    </row>
    <row r="629" ht="13.5">
      <c r="BF629" s="82"/>
    </row>
    <row r="630" ht="13.5">
      <c r="BF630" s="82"/>
    </row>
    <row r="631" ht="13.5">
      <c r="BF631" s="82"/>
    </row>
    <row r="632" ht="13.5">
      <c r="BF632" s="82"/>
    </row>
    <row r="633" ht="13.5">
      <c r="BF633" s="82"/>
    </row>
    <row r="634" ht="13.5">
      <c r="BF634" s="82"/>
    </row>
    <row r="635" ht="13.5">
      <c r="BF635" s="82"/>
    </row>
    <row r="636" ht="13.5">
      <c r="BF636" s="82"/>
    </row>
    <row r="637" ht="13.5">
      <c r="BF637" s="82"/>
    </row>
    <row r="638" ht="13.5">
      <c r="BF638" s="82"/>
    </row>
    <row r="639" ht="13.5">
      <c r="BF639" s="82"/>
    </row>
    <row r="640" ht="13.5">
      <c r="BF640" s="82"/>
    </row>
    <row r="641" ht="13.5">
      <c r="BF641" s="82"/>
    </row>
    <row r="642" ht="13.5">
      <c r="BF642" s="82"/>
    </row>
    <row r="643" ht="13.5">
      <c r="BF643" s="82"/>
    </row>
    <row r="644" ht="13.5">
      <c r="BF644" s="82"/>
    </row>
    <row r="645" ht="13.5">
      <c r="BF645" s="82"/>
    </row>
    <row r="646" ht="13.5">
      <c r="BF646" s="82"/>
    </row>
    <row r="647" ht="13.5">
      <c r="BF647" s="82"/>
    </row>
    <row r="648" ht="13.5">
      <c r="BF648" s="82"/>
    </row>
    <row r="649" ht="13.5">
      <c r="BF649" s="82"/>
    </row>
    <row r="650" ht="13.5">
      <c r="BF650" s="82"/>
    </row>
    <row r="651" ht="13.5">
      <c r="BF651" s="82"/>
    </row>
    <row r="652" ht="13.5">
      <c r="BF652" s="82"/>
    </row>
    <row r="653" ht="13.5">
      <c r="BF653" s="82"/>
    </row>
    <row r="654" ht="13.5">
      <c r="BF654" s="82"/>
    </row>
    <row r="655" ht="13.5">
      <c r="BF655" s="82"/>
    </row>
    <row r="656" ht="13.5">
      <c r="BF656" s="82"/>
    </row>
    <row r="657" ht="13.5">
      <c r="BF657" s="82"/>
    </row>
    <row r="658" ht="13.5">
      <c r="BF658" s="82"/>
    </row>
    <row r="659" ht="13.5">
      <c r="BF659" s="82"/>
    </row>
    <row r="660" ht="13.5">
      <c r="BF660" s="82"/>
    </row>
    <row r="661" ht="13.5">
      <c r="BF661" s="82"/>
    </row>
    <row r="662" ht="13.5">
      <c r="BF662" s="82"/>
    </row>
    <row r="663" ht="13.5">
      <c r="BF663" s="82"/>
    </row>
    <row r="664" ht="13.5">
      <c r="BF664" s="82"/>
    </row>
    <row r="665" ht="13.5">
      <c r="BF665" s="82"/>
    </row>
    <row r="666" ht="13.5">
      <c r="BF666" s="82"/>
    </row>
    <row r="667" ht="13.5">
      <c r="BF667" s="82"/>
    </row>
    <row r="668" ht="13.5">
      <c r="BF668" s="82"/>
    </row>
    <row r="669" ht="13.5">
      <c r="BF669" s="82"/>
    </row>
    <row r="670" ht="13.5">
      <c r="BF670" s="82"/>
    </row>
    <row r="671" ht="13.5">
      <c r="BF671" s="82"/>
    </row>
    <row r="672" ht="13.5">
      <c r="BF672" s="82"/>
    </row>
    <row r="673" ht="13.5">
      <c r="BF673" s="82"/>
    </row>
    <row r="674" ht="13.5">
      <c r="BF674" s="82"/>
    </row>
    <row r="675" ht="13.5">
      <c r="BF675" s="82"/>
    </row>
    <row r="676" ht="13.5">
      <c r="BF676" s="82"/>
    </row>
    <row r="677" ht="13.5">
      <c r="BF677" s="82"/>
    </row>
    <row r="678" ht="13.5">
      <c r="BF678" s="82"/>
    </row>
    <row r="679" ht="13.5">
      <c r="BF679" s="82"/>
    </row>
    <row r="680" ht="13.5">
      <c r="BF680" s="82"/>
    </row>
    <row r="681" ht="13.5">
      <c r="BF681" s="82"/>
    </row>
    <row r="682" ht="13.5">
      <c r="BF682" s="82"/>
    </row>
    <row r="683" ht="13.5">
      <c r="BF683" s="82"/>
    </row>
    <row r="684" ht="13.5">
      <c r="BF684" s="82"/>
    </row>
    <row r="685" ht="13.5">
      <c r="BF685" s="82"/>
    </row>
    <row r="686" ht="13.5">
      <c r="BF686" s="82"/>
    </row>
    <row r="687" ht="13.5">
      <c r="BF687" s="82"/>
    </row>
    <row r="688" ht="13.5">
      <c r="BF688" s="82"/>
    </row>
    <row r="689" ht="13.5">
      <c r="BF689" s="82"/>
    </row>
    <row r="690" ht="13.5">
      <c r="BF690" s="82"/>
    </row>
    <row r="691" ht="13.5">
      <c r="BF691" s="82"/>
    </row>
    <row r="692" ht="13.5">
      <c r="BF692" s="82"/>
    </row>
    <row r="693" ht="13.5">
      <c r="BF693" s="82"/>
    </row>
    <row r="694" ht="13.5">
      <c r="BF694" s="82"/>
    </row>
    <row r="695" ht="13.5">
      <c r="BF695" s="82"/>
    </row>
    <row r="696" ht="13.5">
      <c r="BF696" s="82"/>
    </row>
    <row r="697" ht="13.5">
      <c r="BF697" s="82"/>
    </row>
    <row r="698" ht="13.5">
      <c r="BF698" s="82"/>
    </row>
    <row r="699" ht="13.5">
      <c r="BF699" s="82"/>
    </row>
    <row r="700" ht="13.5">
      <c r="BF700" s="82"/>
    </row>
    <row r="701" ht="13.5">
      <c r="BF701" s="82"/>
    </row>
    <row r="702" ht="13.5">
      <c r="BF702" s="82"/>
    </row>
    <row r="703" ht="13.5">
      <c r="BF703" s="82"/>
    </row>
    <row r="704" ht="13.5">
      <c r="BF704" s="82"/>
    </row>
    <row r="705" ht="13.5">
      <c r="BF705" s="82"/>
    </row>
    <row r="706" ht="13.5">
      <c r="BF706" s="82"/>
    </row>
    <row r="707" ht="13.5">
      <c r="BF707" s="82"/>
    </row>
    <row r="708" ht="13.5">
      <c r="BF708" s="82"/>
    </row>
    <row r="709" ht="13.5">
      <c r="BF709" s="82"/>
    </row>
    <row r="710" ht="13.5">
      <c r="BF710" s="82"/>
    </row>
    <row r="711" ht="13.5">
      <c r="BF711" s="82"/>
    </row>
    <row r="712" ht="13.5">
      <c r="BF712" s="82"/>
    </row>
    <row r="713" ht="13.5">
      <c r="BF713" s="82"/>
    </row>
    <row r="714" ht="13.5">
      <c r="BF714" s="82"/>
    </row>
    <row r="715" ht="13.5">
      <c r="BF715" s="82"/>
    </row>
    <row r="716" ht="13.5">
      <c r="BF716" s="82"/>
    </row>
    <row r="717" ht="13.5">
      <c r="BF717" s="82"/>
    </row>
    <row r="718" ht="13.5">
      <c r="BF718" s="82"/>
    </row>
    <row r="719" ht="13.5">
      <c r="BF719" s="82"/>
    </row>
    <row r="720" ht="13.5">
      <c r="BF720" s="82"/>
    </row>
    <row r="721" ht="13.5">
      <c r="BF721" s="82"/>
    </row>
    <row r="722" ht="13.5">
      <c r="BF722" s="82"/>
    </row>
    <row r="723" ht="13.5">
      <c r="BF723" s="82"/>
    </row>
    <row r="724" ht="13.5">
      <c r="BF724" s="82"/>
    </row>
    <row r="725" ht="13.5">
      <c r="BF725" s="82"/>
    </row>
    <row r="726" ht="13.5">
      <c r="BF726" s="82"/>
    </row>
    <row r="727" ht="13.5">
      <c r="BF727" s="82"/>
    </row>
    <row r="728" ht="13.5">
      <c r="BF728" s="82"/>
    </row>
    <row r="729" ht="13.5">
      <c r="BF729" s="82"/>
    </row>
    <row r="730" ht="13.5">
      <c r="BF730" s="82"/>
    </row>
    <row r="731" ht="13.5">
      <c r="BF731" s="82"/>
    </row>
    <row r="732" ht="13.5">
      <c r="BF732" s="82"/>
    </row>
    <row r="733" ht="13.5">
      <c r="BF733" s="82"/>
    </row>
    <row r="734" ht="13.5">
      <c r="BF734" s="82"/>
    </row>
    <row r="735" ht="13.5">
      <c r="BF735" s="82"/>
    </row>
    <row r="736" ht="13.5">
      <c r="BF736" s="82"/>
    </row>
    <row r="737" ht="13.5">
      <c r="BF737" s="82"/>
    </row>
    <row r="738" ht="13.5">
      <c r="BF738" s="82"/>
    </row>
    <row r="739" ht="13.5">
      <c r="BF739" s="82"/>
    </row>
    <row r="740" ht="13.5">
      <c r="BF740" s="82"/>
    </row>
    <row r="741" ht="13.5">
      <c r="BF741" s="82"/>
    </row>
    <row r="742" ht="13.5">
      <c r="BF742" s="82"/>
    </row>
    <row r="743" ht="13.5">
      <c r="BF743" s="82"/>
    </row>
    <row r="744" ht="13.5">
      <c r="BF744" s="82"/>
    </row>
    <row r="745" ht="13.5">
      <c r="BF745" s="82"/>
    </row>
    <row r="746" ht="13.5">
      <c r="BF746" s="82"/>
    </row>
    <row r="747" ht="13.5">
      <c r="BF747" s="82"/>
    </row>
    <row r="748" ht="13.5">
      <c r="BF748" s="82"/>
    </row>
    <row r="749" ht="13.5">
      <c r="BF749" s="82"/>
    </row>
    <row r="750" ht="13.5">
      <c r="BF750" s="82"/>
    </row>
    <row r="751" ht="13.5">
      <c r="BF751" s="82"/>
    </row>
    <row r="752" ht="13.5">
      <c r="BF752" s="82"/>
    </row>
    <row r="753" ht="13.5">
      <c r="BF753" s="82"/>
    </row>
    <row r="754" ht="13.5">
      <c r="BF754" s="82"/>
    </row>
    <row r="755" ht="13.5">
      <c r="BF755" s="82"/>
    </row>
    <row r="756" ht="13.5">
      <c r="BF756" s="82"/>
    </row>
    <row r="757" ht="13.5">
      <c r="BF757" s="82"/>
    </row>
    <row r="758" ht="13.5">
      <c r="BF758" s="82"/>
    </row>
    <row r="759" ht="13.5">
      <c r="BF759" s="82"/>
    </row>
    <row r="760" ht="13.5">
      <c r="BF760" s="82"/>
    </row>
    <row r="761" ht="13.5">
      <c r="BF761" s="82"/>
    </row>
    <row r="762" ht="13.5">
      <c r="BF762" s="82"/>
    </row>
    <row r="763" ht="13.5">
      <c r="BF763" s="82"/>
    </row>
    <row r="764" ht="13.5">
      <c r="BF764" s="82"/>
    </row>
    <row r="765" ht="13.5">
      <c r="BF765" s="82"/>
    </row>
    <row r="766" ht="13.5">
      <c r="BF766" s="82"/>
    </row>
    <row r="767" ht="13.5">
      <c r="BF767" s="82"/>
    </row>
    <row r="768" ht="13.5">
      <c r="BF768" s="82"/>
    </row>
    <row r="769" ht="13.5">
      <c r="BF769" s="82"/>
    </row>
    <row r="770" ht="13.5">
      <c r="BF770" s="82"/>
    </row>
    <row r="771" ht="13.5">
      <c r="BF771" s="82"/>
    </row>
    <row r="772" ht="13.5">
      <c r="BF772" s="82"/>
    </row>
    <row r="773" ht="13.5">
      <c r="BF773" s="82"/>
    </row>
    <row r="774" ht="13.5">
      <c r="BF774" s="82"/>
    </row>
    <row r="775" ht="13.5">
      <c r="BF775" s="82"/>
    </row>
    <row r="776" ht="13.5">
      <c r="BF776" s="82"/>
    </row>
    <row r="777" ht="13.5">
      <c r="BF777" s="82"/>
    </row>
    <row r="778" ht="13.5">
      <c r="BF778" s="82"/>
    </row>
    <row r="779" ht="13.5">
      <c r="BF779" s="82"/>
    </row>
    <row r="780" ht="13.5">
      <c r="BF780" s="82"/>
    </row>
    <row r="781" ht="13.5">
      <c r="BF781" s="82"/>
    </row>
    <row r="782" ht="13.5">
      <c r="BF782" s="82"/>
    </row>
    <row r="783" ht="13.5">
      <c r="BF783" s="82"/>
    </row>
    <row r="784" ht="13.5">
      <c r="BF784" s="82"/>
    </row>
    <row r="785" ht="13.5">
      <c r="BF785" s="82"/>
    </row>
    <row r="786" ht="13.5">
      <c r="BF786" s="82"/>
    </row>
    <row r="787" ht="13.5">
      <c r="BF787" s="82"/>
    </row>
    <row r="788" ht="13.5">
      <c r="BF788" s="82"/>
    </row>
    <row r="789" ht="13.5">
      <c r="BF789" s="82"/>
    </row>
    <row r="790" ht="13.5">
      <c r="BF790" s="82"/>
    </row>
    <row r="791" ht="13.5">
      <c r="BF791" s="82"/>
    </row>
    <row r="792" ht="13.5">
      <c r="BF792" s="82"/>
    </row>
    <row r="793" ht="13.5">
      <c r="BF793" s="82"/>
    </row>
    <row r="794" ht="13.5">
      <c r="BF794" s="82"/>
    </row>
    <row r="795" ht="13.5">
      <c r="BF795" s="82"/>
    </row>
    <row r="796" ht="13.5">
      <c r="BF796" s="82"/>
    </row>
    <row r="797" ht="13.5">
      <c r="BF797" s="82"/>
    </row>
    <row r="798" ht="13.5">
      <c r="BF798" s="82"/>
    </row>
    <row r="799" ht="13.5">
      <c r="BF799" s="82"/>
    </row>
    <row r="800" ht="13.5">
      <c r="BF800" s="82"/>
    </row>
    <row r="801" ht="13.5">
      <c r="BF801" s="82"/>
    </row>
    <row r="802" ht="13.5">
      <c r="BF802" s="82"/>
    </row>
    <row r="803" ht="13.5">
      <c r="BF803" s="82"/>
    </row>
    <row r="804" ht="13.5">
      <c r="BF804" s="82"/>
    </row>
    <row r="805" ht="13.5">
      <c r="BF805" s="82"/>
    </row>
    <row r="806" ht="13.5">
      <c r="BF806" s="82"/>
    </row>
    <row r="807" ht="13.5">
      <c r="BF807" s="82"/>
    </row>
    <row r="808" ht="13.5">
      <c r="BF808" s="82"/>
    </row>
    <row r="809" ht="13.5">
      <c r="BF809" s="82"/>
    </row>
    <row r="810" ht="13.5">
      <c r="BF810" s="82"/>
    </row>
    <row r="811" ht="13.5">
      <c r="BF811" s="82"/>
    </row>
    <row r="812" ht="13.5">
      <c r="BF812" s="82"/>
    </row>
    <row r="813" ht="13.5">
      <c r="BF813" s="82"/>
    </row>
    <row r="814" ht="13.5">
      <c r="BF814" s="82"/>
    </row>
    <row r="815" ht="13.5">
      <c r="BF815" s="82"/>
    </row>
    <row r="816" ht="13.5">
      <c r="BF816" s="82"/>
    </row>
    <row r="817" ht="13.5">
      <c r="BF817" s="82"/>
    </row>
    <row r="818" ht="13.5">
      <c r="BF818" s="82"/>
    </row>
    <row r="819" ht="13.5">
      <c r="BF819" s="82"/>
    </row>
    <row r="820" ht="13.5">
      <c r="BF820" s="82"/>
    </row>
    <row r="821" ht="13.5">
      <c r="BF821" s="82"/>
    </row>
    <row r="822" ht="13.5">
      <c r="BF822" s="82"/>
    </row>
    <row r="823" ht="13.5">
      <c r="BF823" s="82"/>
    </row>
    <row r="824" ht="13.5">
      <c r="BF824" s="82"/>
    </row>
    <row r="825" ht="13.5">
      <c r="BF825" s="82"/>
    </row>
    <row r="826" ht="13.5">
      <c r="BF826" s="82"/>
    </row>
    <row r="827" ht="13.5">
      <c r="BF827" s="82"/>
    </row>
    <row r="828" ht="13.5">
      <c r="BF828" s="82"/>
    </row>
    <row r="829" ht="13.5">
      <c r="BF829" s="82"/>
    </row>
    <row r="830" ht="13.5">
      <c r="BF830" s="82"/>
    </row>
    <row r="831" ht="13.5">
      <c r="BF831" s="82"/>
    </row>
    <row r="832" ht="13.5">
      <c r="BF832" s="82"/>
    </row>
    <row r="833" ht="13.5">
      <c r="BF833" s="82"/>
    </row>
    <row r="834" ht="13.5">
      <c r="BF834" s="82"/>
    </row>
    <row r="835" ht="13.5">
      <c r="BF835" s="82"/>
    </row>
    <row r="836" ht="13.5">
      <c r="BF836" s="82"/>
    </row>
    <row r="837" ht="13.5">
      <c r="BF837" s="82"/>
    </row>
    <row r="838" ht="13.5">
      <c r="BF838" s="82"/>
    </row>
    <row r="839" ht="13.5">
      <c r="BF839" s="82"/>
    </row>
    <row r="840" ht="13.5">
      <c r="BF840" s="82"/>
    </row>
    <row r="841" ht="13.5">
      <c r="BF841" s="82"/>
    </row>
    <row r="842" ht="13.5">
      <c r="BF842" s="82"/>
    </row>
    <row r="843" ht="13.5">
      <c r="BF843" s="82"/>
    </row>
    <row r="844" ht="13.5">
      <c r="BF844" s="82"/>
    </row>
    <row r="845" ht="13.5">
      <c r="BF845" s="82"/>
    </row>
    <row r="846" ht="13.5">
      <c r="BF846" s="82"/>
    </row>
    <row r="847" ht="13.5">
      <c r="BF847" s="82"/>
    </row>
    <row r="848" ht="13.5">
      <c r="BF848" s="82"/>
    </row>
    <row r="849" ht="13.5">
      <c r="BF849" s="82"/>
    </row>
    <row r="850" ht="13.5">
      <c r="BF850" s="82"/>
    </row>
    <row r="851" ht="13.5">
      <c r="BF851" s="82"/>
    </row>
    <row r="852" ht="13.5">
      <c r="BF852" s="82"/>
    </row>
    <row r="853" ht="13.5">
      <c r="BF853" s="82"/>
    </row>
    <row r="854" ht="13.5">
      <c r="BF854" s="82"/>
    </row>
    <row r="855" ht="13.5">
      <c r="BF855" s="82"/>
    </row>
    <row r="856" ht="13.5">
      <c r="BF856" s="82"/>
    </row>
    <row r="857" ht="13.5">
      <c r="BF857" s="82"/>
    </row>
    <row r="858" ht="13.5">
      <c r="BF858" s="82"/>
    </row>
    <row r="859" ht="13.5">
      <c r="BF859" s="82"/>
    </row>
    <row r="860" ht="13.5">
      <c r="BF860" s="82"/>
    </row>
    <row r="861" ht="13.5">
      <c r="BF861" s="82"/>
    </row>
    <row r="862" ht="13.5">
      <c r="BF862" s="82"/>
    </row>
    <row r="863" ht="13.5">
      <c r="BF863" s="82"/>
    </row>
    <row r="864" ht="13.5">
      <c r="BF864" s="82"/>
    </row>
    <row r="865" ht="13.5">
      <c r="BF865" s="82"/>
    </row>
    <row r="866" ht="13.5">
      <c r="BF866" s="82"/>
    </row>
    <row r="867" ht="13.5">
      <c r="BF867" s="82"/>
    </row>
    <row r="868" ht="13.5">
      <c r="BF868" s="82"/>
    </row>
    <row r="869" ht="13.5">
      <c r="BF869" s="82"/>
    </row>
    <row r="870" ht="13.5">
      <c r="BF870" s="82"/>
    </row>
    <row r="871" ht="13.5">
      <c r="BF871" s="82"/>
    </row>
    <row r="872" ht="13.5">
      <c r="BF872" s="82"/>
    </row>
    <row r="873" ht="13.5">
      <c r="BF873" s="82"/>
    </row>
    <row r="874" ht="13.5">
      <c r="BF874" s="82"/>
    </row>
    <row r="875" ht="13.5">
      <c r="BF875" s="82"/>
    </row>
    <row r="876" ht="13.5">
      <c r="BF876" s="82"/>
    </row>
    <row r="877" ht="13.5">
      <c r="BF877" s="82"/>
    </row>
    <row r="878" ht="13.5">
      <c r="BF878" s="82"/>
    </row>
    <row r="879" ht="13.5">
      <c r="BF879" s="82"/>
    </row>
    <row r="880" ht="13.5">
      <c r="BF880" s="82"/>
    </row>
    <row r="881" ht="13.5">
      <c r="BF881" s="82"/>
    </row>
    <row r="882" ht="13.5">
      <c r="BF882" s="82"/>
    </row>
    <row r="883" ht="13.5">
      <c r="BF883" s="82"/>
    </row>
    <row r="884" ht="13.5">
      <c r="BF884" s="82"/>
    </row>
    <row r="885" ht="13.5">
      <c r="BF885" s="82"/>
    </row>
    <row r="886" ht="13.5">
      <c r="BF886" s="82"/>
    </row>
    <row r="887" ht="13.5">
      <c r="BF887" s="82"/>
    </row>
    <row r="888" ht="13.5">
      <c r="BF888" s="82"/>
    </row>
    <row r="889" ht="13.5">
      <c r="BF889" s="82"/>
    </row>
    <row r="890" ht="13.5">
      <c r="BF890" s="82"/>
    </row>
    <row r="891" ht="13.5">
      <c r="BF891" s="82"/>
    </row>
    <row r="892" ht="13.5">
      <c r="BF892" s="82"/>
    </row>
    <row r="893" ht="13.5">
      <c r="BF893" s="82"/>
    </row>
    <row r="894" ht="13.5">
      <c r="BF894" s="82"/>
    </row>
    <row r="895" ht="13.5">
      <c r="BF895" s="82"/>
    </row>
    <row r="896" ht="13.5">
      <c r="BF896" s="82"/>
    </row>
    <row r="897" ht="13.5">
      <c r="BF897" s="82"/>
    </row>
    <row r="898" ht="13.5">
      <c r="BF898" s="82"/>
    </row>
    <row r="899" ht="13.5">
      <c r="BF899" s="82"/>
    </row>
    <row r="900" ht="13.5">
      <c r="BF900" s="82"/>
    </row>
    <row r="901" ht="13.5">
      <c r="BF901" s="82"/>
    </row>
    <row r="902" ht="13.5">
      <c r="BF902" s="82"/>
    </row>
    <row r="903" ht="13.5">
      <c r="BF903" s="82"/>
    </row>
    <row r="904" ht="13.5">
      <c r="BF904" s="82"/>
    </row>
    <row r="905" ht="13.5">
      <c r="BF905" s="82"/>
    </row>
    <row r="906" ht="13.5">
      <c r="BF906" s="82"/>
    </row>
    <row r="907" ht="13.5">
      <c r="BF907" s="82"/>
    </row>
    <row r="908" ht="13.5">
      <c r="BF908" s="82"/>
    </row>
    <row r="909" ht="13.5">
      <c r="BF909" s="82"/>
    </row>
    <row r="910" ht="13.5">
      <c r="BF910" s="82"/>
    </row>
    <row r="911" ht="13.5">
      <c r="BF911" s="82"/>
    </row>
    <row r="912" ht="13.5">
      <c r="BF912" s="82"/>
    </row>
    <row r="913" ht="13.5">
      <c r="BF913" s="82"/>
    </row>
    <row r="914" ht="13.5">
      <c r="BF914" s="82"/>
    </row>
    <row r="915" ht="13.5">
      <c r="BF915" s="82"/>
    </row>
    <row r="916" ht="13.5">
      <c r="BF916" s="82"/>
    </row>
    <row r="917" ht="13.5">
      <c r="BF917" s="82"/>
    </row>
    <row r="918" ht="13.5">
      <c r="BF918" s="82"/>
    </row>
    <row r="919" ht="13.5">
      <c r="BF919" s="82"/>
    </row>
    <row r="920" ht="13.5">
      <c r="BF920" s="82"/>
    </row>
    <row r="921" ht="13.5">
      <c r="BF921" s="82"/>
    </row>
    <row r="922" ht="13.5">
      <c r="BF922" s="82"/>
    </row>
    <row r="923" ht="13.5">
      <c r="BF923" s="82"/>
    </row>
    <row r="924" ht="13.5">
      <c r="BF924" s="82"/>
    </row>
    <row r="925" ht="13.5">
      <c r="BF925" s="82"/>
    </row>
    <row r="926" ht="13.5">
      <c r="BF926" s="82"/>
    </row>
    <row r="927" ht="13.5">
      <c r="BF927" s="82"/>
    </row>
    <row r="928" ht="13.5">
      <c r="BF928" s="82"/>
    </row>
    <row r="929" ht="13.5">
      <c r="BF929" s="82"/>
    </row>
    <row r="930" ht="13.5">
      <c r="BF930" s="82"/>
    </row>
    <row r="931" ht="13.5">
      <c r="BF931" s="82"/>
    </row>
    <row r="932" ht="13.5">
      <c r="BF932" s="82"/>
    </row>
    <row r="933" ht="13.5">
      <c r="BF933" s="82"/>
    </row>
    <row r="934" ht="13.5">
      <c r="BF934" s="82"/>
    </row>
    <row r="935" ht="13.5">
      <c r="BF935" s="82"/>
    </row>
    <row r="936" ht="13.5">
      <c r="BF936" s="82"/>
    </row>
    <row r="937" ht="13.5">
      <c r="BF937" s="82"/>
    </row>
    <row r="938" ht="13.5">
      <c r="BF938" s="82"/>
    </row>
    <row r="939" ht="13.5">
      <c r="BF939" s="82"/>
    </row>
    <row r="940" ht="13.5">
      <c r="BF940" s="82"/>
    </row>
    <row r="941" ht="13.5">
      <c r="BF941" s="82"/>
    </row>
    <row r="942" ht="13.5">
      <c r="BF942" s="82"/>
    </row>
    <row r="943" ht="13.5">
      <c r="BF943" s="82"/>
    </row>
    <row r="944" ht="13.5">
      <c r="BF944" s="82"/>
    </row>
    <row r="945" ht="13.5">
      <c r="BF945" s="82"/>
    </row>
    <row r="946" ht="13.5">
      <c r="BF946" s="82"/>
    </row>
    <row r="947" ht="13.5">
      <c r="BF947" s="82"/>
    </row>
    <row r="948" ht="13.5">
      <c r="BF948" s="82"/>
    </row>
    <row r="949" ht="13.5">
      <c r="BF949" s="82"/>
    </row>
    <row r="950" ht="13.5">
      <c r="BF950" s="82"/>
    </row>
    <row r="951" ht="13.5">
      <c r="BF951" s="82"/>
    </row>
    <row r="952" ht="13.5">
      <c r="BF952" s="82"/>
    </row>
    <row r="953" ht="13.5">
      <c r="BF953" s="82"/>
    </row>
    <row r="954" ht="13.5">
      <c r="BF954" s="82"/>
    </row>
    <row r="955" ht="13.5">
      <c r="BF955" s="82"/>
    </row>
    <row r="956" ht="13.5">
      <c r="BF956" s="82"/>
    </row>
    <row r="957" ht="13.5">
      <c r="BF957" s="82"/>
    </row>
    <row r="958" ht="13.5">
      <c r="BF958" s="82"/>
    </row>
    <row r="959" ht="13.5">
      <c r="BF959" s="82"/>
    </row>
    <row r="960" ht="13.5">
      <c r="BF960" s="82"/>
    </row>
    <row r="961" ht="13.5">
      <c r="BF961" s="82"/>
    </row>
    <row r="962" ht="13.5">
      <c r="BF962" s="82"/>
    </row>
    <row r="963" ht="13.5">
      <c r="BF963" s="82"/>
    </row>
    <row r="964" ht="13.5">
      <c r="BF964" s="82"/>
    </row>
    <row r="965" ht="13.5">
      <c r="BF965" s="82"/>
    </row>
    <row r="966" ht="13.5">
      <c r="BF966" s="82"/>
    </row>
    <row r="967" ht="13.5">
      <c r="BF967" s="82"/>
    </row>
    <row r="968" ht="13.5">
      <c r="BF968" s="82"/>
    </row>
    <row r="969" ht="13.5">
      <c r="BF969" s="82"/>
    </row>
    <row r="970" ht="13.5">
      <c r="BF970" s="82"/>
    </row>
    <row r="971" ht="13.5">
      <c r="BF971" s="82"/>
    </row>
    <row r="972" ht="13.5">
      <c r="BF972" s="82"/>
    </row>
    <row r="973" ht="13.5">
      <c r="BF973" s="82"/>
    </row>
    <row r="974" ht="13.5">
      <c r="BF974" s="82"/>
    </row>
    <row r="975" ht="13.5">
      <c r="BF975" s="82"/>
    </row>
    <row r="976" ht="13.5">
      <c r="BF976" s="82"/>
    </row>
    <row r="977" ht="13.5">
      <c r="BF977" s="82"/>
    </row>
    <row r="978" ht="13.5">
      <c r="BF978" s="82"/>
    </row>
    <row r="979" ht="13.5">
      <c r="BF979" s="82"/>
    </row>
    <row r="980" ht="13.5">
      <c r="BF980" s="82"/>
    </row>
    <row r="981" ht="13.5">
      <c r="BF981" s="82"/>
    </row>
    <row r="982" ht="13.5">
      <c r="BF982" s="82"/>
    </row>
    <row r="983" ht="13.5">
      <c r="BF983" s="82"/>
    </row>
    <row r="984" ht="13.5">
      <c r="BF984" s="82"/>
    </row>
    <row r="985" ht="13.5">
      <c r="BF985" s="82"/>
    </row>
    <row r="986" ht="13.5">
      <c r="BF986" s="82"/>
    </row>
    <row r="987" ht="13.5">
      <c r="BF987" s="82"/>
    </row>
    <row r="988" ht="13.5">
      <c r="BF988" s="82"/>
    </row>
    <row r="989" ht="13.5">
      <c r="BF989" s="82"/>
    </row>
    <row r="990" ht="13.5">
      <c r="BF990" s="82"/>
    </row>
    <row r="991" ht="13.5">
      <c r="BF991" s="82"/>
    </row>
    <row r="992" ht="13.5">
      <c r="BF992" s="82"/>
    </row>
    <row r="993" ht="13.5">
      <c r="BF993" s="82"/>
    </row>
    <row r="994" ht="13.5">
      <c r="BF994" s="82"/>
    </row>
    <row r="995" ht="13.5">
      <c r="BF995" s="82"/>
    </row>
    <row r="996" ht="13.5">
      <c r="BF996" s="82"/>
    </row>
    <row r="997" ht="13.5">
      <c r="BF997" s="82"/>
    </row>
    <row r="998" ht="13.5">
      <c r="BF998" s="82"/>
    </row>
    <row r="999" ht="13.5">
      <c r="BF999" s="82"/>
    </row>
    <row r="1000" ht="13.5">
      <c r="BF1000" s="82"/>
    </row>
    <row r="1001" ht="13.5">
      <c r="BF1001" s="82"/>
    </row>
    <row r="1002" ht="13.5">
      <c r="BF1002" s="82"/>
    </row>
    <row r="1003" ht="13.5">
      <c r="BF1003" s="82"/>
    </row>
    <row r="1004" ht="13.5">
      <c r="BF1004" s="82"/>
    </row>
    <row r="1005" ht="13.5">
      <c r="BF1005" s="82"/>
    </row>
    <row r="1006" ht="13.5">
      <c r="BF1006" s="82"/>
    </row>
    <row r="1007" ht="13.5">
      <c r="BF1007" s="82"/>
    </row>
    <row r="1008" ht="13.5">
      <c r="BF1008" s="82"/>
    </row>
    <row r="1009" ht="13.5">
      <c r="BF1009" s="82"/>
    </row>
    <row r="1010" ht="13.5">
      <c r="BF1010" s="82"/>
    </row>
    <row r="1011" ht="13.5">
      <c r="BF1011" s="82"/>
    </row>
    <row r="1012" ht="13.5">
      <c r="BF1012" s="82"/>
    </row>
    <row r="1013" ht="13.5">
      <c r="BF1013" s="82"/>
    </row>
    <row r="1014" ht="13.5">
      <c r="BF1014" s="82"/>
    </row>
    <row r="1015" ht="13.5">
      <c r="BF1015" s="82"/>
    </row>
    <row r="1016" ht="13.5">
      <c r="BF1016" s="82"/>
    </row>
    <row r="1017" ht="13.5">
      <c r="BF1017" s="82"/>
    </row>
    <row r="1018" ht="13.5">
      <c r="BF1018" s="82"/>
    </row>
    <row r="1019" ht="13.5">
      <c r="BF1019" s="82"/>
    </row>
    <row r="1020" ht="13.5">
      <c r="BF1020" s="82"/>
    </row>
    <row r="1021" ht="13.5">
      <c r="BF1021" s="82"/>
    </row>
    <row r="1022" ht="13.5">
      <c r="BF1022" s="82"/>
    </row>
    <row r="1023" ht="13.5">
      <c r="BF1023" s="82"/>
    </row>
    <row r="1024" ht="13.5">
      <c r="BF1024" s="82"/>
    </row>
    <row r="1025" ht="13.5">
      <c r="BF1025" s="82"/>
    </row>
    <row r="1026" ht="13.5">
      <c r="BF1026" s="82"/>
    </row>
    <row r="1027" ht="13.5">
      <c r="BF1027" s="82"/>
    </row>
    <row r="1028" ht="13.5">
      <c r="BF1028" s="82"/>
    </row>
    <row r="1029" ht="13.5">
      <c r="BF1029" s="82"/>
    </row>
    <row r="1030" ht="13.5">
      <c r="BF1030" s="82"/>
    </row>
    <row r="1031" ht="13.5">
      <c r="BF1031" s="82"/>
    </row>
    <row r="1032" ht="13.5">
      <c r="BF1032" s="82"/>
    </row>
    <row r="1033" ht="13.5">
      <c r="BF1033" s="82"/>
    </row>
    <row r="1034" ht="13.5">
      <c r="BF1034" s="82"/>
    </row>
    <row r="1035" ht="13.5">
      <c r="BF1035" s="82"/>
    </row>
    <row r="1036" ht="13.5">
      <c r="BF1036" s="82"/>
    </row>
    <row r="1037" ht="13.5">
      <c r="BF1037" s="82"/>
    </row>
    <row r="1038" ht="13.5">
      <c r="BF1038" s="82"/>
    </row>
    <row r="1039" ht="13.5">
      <c r="BF1039" s="82"/>
    </row>
    <row r="1040" ht="13.5">
      <c r="BF1040" s="82"/>
    </row>
    <row r="1041" ht="13.5">
      <c r="BF1041" s="82"/>
    </row>
    <row r="1042" ht="13.5">
      <c r="BF1042" s="82"/>
    </row>
    <row r="1043" ht="13.5">
      <c r="BF1043" s="82"/>
    </row>
    <row r="1044" ht="13.5">
      <c r="BF1044" s="82"/>
    </row>
    <row r="1045" ht="13.5">
      <c r="BF1045" s="82"/>
    </row>
    <row r="1046" ht="13.5">
      <c r="BF1046" s="82"/>
    </row>
    <row r="1047" ht="13.5">
      <c r="BF1047" s="82"/>
    </row>
    <row r="1048" ht="13.5">
      <c r="BF1048" s="82"/>
    </row>
    <row r="1049" ht="13.5">
      <c r="BF1049" s="82"/>
    </row>
    <row r="1050" ht="13.5">
      <c r="BF1050" s="82"/>
    </row>
    <row r="1051" ht="13.5">
      <c r="BF1051" s="82"/>
    </row>
    <row r="1052" ht="13.5">
      <c r="BF1052" s="82"/>
    </row>
    <row r="1053" ht="13.5">
      <c r="BF1053" s="82"/>
    </row>
    <row r="1054" ht="13.5">
      <c r="BF1054" s="82"/>
    </row>
    <row r="1055" ht="13.5">
      <c r="BF1055" s="82"/>
    </row>
    <row r="1056" ht="13.5">
      <c r="BF1056" s="82"/>
    </row>
    <row r="1057" ht="13.5">
      <c r="BF1057" s="82"/>
    </row>
    <row r="1058" ht="13.5">
      <c r="BF1058" s="82"/>
    </row>
    <row r="1059" ht="13.5">
      <c r="BF1059" s="82"/>
    </row>
    <row r="1060" ht="13.5">
      <c r="BF1060" s="82"/>
    </row>
    <row r="1061" ht="13.5">
      <c r="BF1061" s="82"/>
    </row>
    <row r="1062" ht="13.5">
      <c r="BF1062" s="82"/>
    </row>
    <row r="1063" ht="13.5">
      <c r="BF1063" s="82"/>
    </row>
    <row r="1064" ht="13.5">
      <c r="BF1064" s="82"/>
    </row>
    <row r="1065" ht="13.5">
      <c r="BF1065" s="82"/>
    </row>
    <row r="1066" ht="13.5">
      <c r="BF1066" s="82"/>
    </row>
    <row r="1067" ht="13.5">
      <c r="BF1067" s="82"/>
    </row>
    <row r="1068" ht="13.5">
      <c r="BF1068" s="82"/>
    </row>
    <row r="1069" ht="13.5">
      <c r="BF1069" s="82"/>
    </row>
    <row r="1070" ht="13.5">
      <c r="BF1070" s="82"/>
    </row>
    <row r="1071" ht="13.5">
      <c r="BF1071" s="82"/>
    </row>
    <row r="1072" ht="13.5">
      <c r="BF1072" s="82"/>
    </row>
    <row r="1073" ht="13.5">
      <c r="BF1073" s="82"/>
    </row>
    <row r="1074" ht="13.5">
      <c r="BF1074" s="82"/>
    </row>
    <row r="1075" ht="13.5">
      <c r="BF1075" s="82"/>
    </row>
    <row r="1076" ht="13.5">
      <c r="BF1076" s="82"/>
    </row>
    <row r="1077" ht="13.5">
      <c r="BF1077" s="82"/>
    </row>
    <row r="1078" ht="13.5">
      <c r="BF1078" s="82"/>
    </row>
    <row r="1079" ht="13.5">
      <c r="BF1079" s="82"/>
    </row>
    <row r="1080" ht="13.5">
      <c r="BF1080" s="82"/>
    </row>
    <row r="1081" ht="13.5">
      <c r="BF1081" s="82"/>
    </row>
    <row r="1082" ht="13.5">
      <c r="BF1082" s="82"/>
    </row>
    <row r="1083" ht="13.5">
      <c r="BF1083" s="82"/>
    </row>
    <row r="1084" ht="13.5">
      <c r="BF1084" s="82"/>
    </row>
    <row r="1085" ht="13.5">
      <c r="BF1085" s="82"/>
    </row>
    <row r="1086" ht="13.5">
      <c r="BF1086" s="82"/>
    </row>
    <row r="1087" ht="13.5">
      <c r="BF1087" s="82"/>
    </row>
    <row r="1088" ht="13.5">
      <c r="BF1088" s="82"/>
    </row>
    <row r="1089" ht="13.5">
      <c r="BF1089" s="82"/>
    </row>
    <row r="1090" ht="13.5">
      <c r="BF1090" s="82"/>
    </row>
    <row r="1091" ht="13.5">
      <c r="BF1091" s="82"/>
    </row>
    <row r="1092" ht="13.5">
      <c r="BF1092" s="82"/>
    </row>
    <row r="1093" ht="13.5">
      <c r="BF1093" s="82"/>
    </row>
    <row r="1094" ht="13.5">
      <c r="BF1094" s="82"/>
    </row>
    <row r="1095" ht="13.5">
      <c r="BF1095" s="82"/>
    </row>
    <row r="1096" ht="13.5">
      <c r="BF1096" s="82"/>
    </row>
    <row r="1097" ht="13.5">
      <c r="BF1097" s="82"/>
    </row>
    <row r="1098" ht="13.5">
      <c r="BF1098" s="82"/>
    </row>
    <row r="1099" ht="13.5">
      <c r="BF1099" s="82"/>
    </row>
    <row r="1100" ht="13.5">
      <c r="BF1100" s="82"/>
    </row>
    <row r="1101" ht="13.5">
      <c r="BF1101" s="82"/>
    </row>
    <row r="1102" ht="13.5">
      <c r="BF1102" s="82"/>
    </row>
    <row r="1103" ht="13.5">
      <c r="BF1103" s="82"/>
    </row>
    <row r="1104" ht="13.5">
      <c r="BF1104" s="82"/>
    </row>
    <row r="1105" ht="13.5">
      <c r="BF1105" s="82"/>
    </row>
    <row r="1106" ht="13.5">
      <c r="BF1106" s="82"/>
    </row>
    <row r="1107" ht="13.5">
      <c r="BF1107" s="82"/>
    </row>
    <row r="1108" ht="13.5">
      <c r="BF1108" s="82"/>
    </row>
    <row r="1109" ht="13.5">
      <c r="BF1109" s="82"/>
    </row>
    <row r="1110" ht="13.5">
      <c r="BF1110" s="82"/>
    </row>
    <row r="1111" ht="13.5">
      <c r="BF1111" s="82"/>
    </row>
    <row r="1112" ht="13.5">
      <c r="BF1112" s="82"/>
    </row>
    <row r="1113" ht="13.5">
      <c r="BF1113" s="82"/>
    </row>
    <row r="1114" ht="13.5">
      <c r="BF1114" s="82"/>
    </row>
    <row r="1115" ht="13.5">
      <c r="BF1115" s="82"/>
    </row>
    <row r="1116" ht="13.5">
      <c r="BF1116" s="82"/>
    </row>
    <row r="1117" ht="13.5">
      <c r="BF1117" s="82"/>
    </row>
    <row r="1118" ht="13.5">
      <c r="BF1118" s="82"/>
    </row>
    <row r="1119" ht="13.5">
      <c r="BF1119" s="82"/>
    </row>
    <row r="1120" ht="13.5">
      <c r="BF1120" s="82"/>
    </row>
    <row r="1121" ht="13.5">
      <c r="BF1121" s="82"/>
    </row>
    <row r="1122" ht="13.5">
      <c r="BF1122" s="82"/>
    </row>
    <row r="1123" ht="13.5">
      <c r="BF1123" s="82"/>
    </row>
    <row r="1124" ht="13.5">
      <c r="BF1124" s="82"/>
    </row>
    <row r="1125" ht="13.5">
      <c r="BF1125" s="82"/>
    </row>
    <row r="1126" ht="13.5">
      <c r="BF1126" s="82"/>
    </row>
    <row r="1127" ht="13.5">
      <c r="BF1127" s="82"/>
    </row>
    <row r="1128" ht="13.5">
      <c r="BF1128" s="82"/>
    </row>
    <row r="1129" ht="13.5">
      <c r="BF1129" s="82"/>
    </row>
    <row r="1130" ht="13.5">
      <c r="BF1130" s="82"/>
    </row>
    <row r="1131" ht="13.5">
      <c r="BF1131" s="82"/>
    </row>
    <row r="1132" ht="13.5">
      <c r="BF1132" s="82"/>
    </row>
    <row r="1133" ht="13.5">
      <c r="BF1133" s="82"/>
    </row>
    <row r="1134" ht="13.5">
      <c r="BF1134" s="82"/>
    </row>
    <row r="1135" ht="13.5">
      <c r="BF1135" s="82"/>
    </row>
    <row r="1136" ht="13.5">
      <c r="BF1136" s="82"/>
    </row>
    <row r="1137" ht="13.5">
      <c r="BF1137" s="82"/>
    </row>
    <row r="1138" ht="13.5">
      <c r="BF1138" s="82"/>
    </row>
    <row r="1139" ht="13.5">
      <c r="BF1139" s="82"/>
    </row>
    <row r="1140" ht="13.5">
      <c r="BF1140" s="82"/>
    </row>
    <row r="1141" ht="13.5">
      <c r="BF1141" s="82"/>
    </row>
    <row r="1142" ht="13.5">
      <c r="BF1142" s="82"/>
    </row>
    <row r="1143" ht="13.5">
      <c r="BF1143" s="82"/>
    </row>
    <row r="1144" ht="13.5">
      <c r="BF1144" s="82"/>
    </row>
    <row r="63856" ht="13.5">
      <c r="BF63856" s="82"/>
    </row>
    <row r="63857" ht="13.5">
      <c r="BF63857" s="82"/>
    </row>
    <row r="63858" ht="13.5">
      <c r="BF63858" s="82"/>
    </row>
    <row r="63859" ht="13.5">
      <c r="BF63859" s="82"/>
    </row>
    <row r="63860" ht="13.5">
      <c r="BF63860" s="82"/>
    </row>
    <row r="63861" ht="13.5">
      <c r="BF63861" s="82"/>
    </row>
    <row r="63862" ht="13.5">
      <c r="BF63862" s="82"/>
    </row>
    <row r="63863" ht="13.5">
      <c r="BF63863" s="82"/>
    </row>
    <row r="63864" ht="13.5">
      <c r="BF63864" s="82"/>
    </row>
    <row r="63865" ht="13.5">
      <c r="BF63865" s="82"/>
    </row>
    <row r="63866" ht="13.5">
      <c r="BF63866" s="82"/>
    </row>
    <row r="63867" ht="13.5">
      <c r="BF63867" s="82"/>
    </row>
    <row r="63868" ht="13.5">
      <c r="BF63868" s="82"/>
    </row>
    <row r="63869" ht="13.5">
      <c r="BF63869" s="82"/>
    </row>
    <row r="63870" ht="13.5">
      <c r="BF63870" s="82"/>
    </row>
    <row r="63871" ht="13.5">
      <c r="BF63871" s="82"/>
    </row>
    <row r="63872" ht="13.5">
      <c r="BF63872" s="82"/>
    </row>
    <row r="63873" ht="13.5">
      <c r="BF63873" s="82"/>
    </row>
    <row r="63874" ht="13.5">
      <c r="BF63874" s="82"/>
    </row>
    <row r="63875" ht="13.5">
      <c r="BF63875" s="82"/>
    </row>
    <row r="63876" ht="13.5">
      <c r="BF63876" s="82"/>
    </row>
    <row r="63877" ht="13.5">
      <c r="BF63877" s="82"/>
    </row>
    <row r="63878" ht="13.5">
      <c r="BF63878" s="82"/>
    </row>
    <row r="63879" ht="13.5">
      <c r="BF63879" s="82"/>
    </row>
    <row r="63880" ht="13.5">
      <c r="BF63880" s="82"/>
    </row>
    <row r="63881" ht="13.5">
      <c r="BF63881" s="82"/>
    </row>
    <row r="63882" ht="13.5">
      <c r="BF63882" s="82"/>
    </row>
    <row r="63883" ht="13.5">
      <c r="BF63883" s="82"/>
    </row>
    <row r="63884" ht="13.5">
      <c r="BF63884" s="82"/>
    </row>
    <row r="63885" ht="13.5">
      <c r="BF63885" s="82"/>
    </row>
    <row r="63886" ht="13.5">
      <c r="BF63886" s="82"/>
    </row>
    <row r="63887" ht="13.5">
      <c r="BF63887" s="82"/>
    </row>
    <row r="63888" ht="13.5">
      <c r="BF63888" s="82"/>
    </row>
    <row r="63889" ht="13.5">
      <c r="BF63889" s="82"/>
    </row>
    <row r="63890" ht="13.5">
      <c r="BF63890" s="82"/>
    </row>
    <row r="63891" ht="13.5">
      <c r="BF63891" s="82"/>
    </row>
    <row r="63892" ht="13.5">
      <c r="BF63892" s="82"/>
    </row>
    <row r="63893" ht="13.5">
      <c r="BF63893" s="82"/>
    </row>
    <row r="63894" ht="13.5">
      <c r="BF63894" s="82"/>
    </row>
    <row r="63895" ht="13.5">
      <c r="BF63895" s="82"/>
    </row>
    <row r="63896" ht="13.5">
      <c r="BF63896" s="82"/>
    </row>
    <row r="63897" ht="13.5">
      <c r="BF63897" s="82"/>
    </row>
    <row r="63898" ht="13.5">
      <c r="BF63898" s="82"/>
    </row>
    <row r="63899" ht="13.5">
      <c r="BF63899" s="82"/>
    </row>
    <row r="63900" ht="13.5">
      <c r="BF63900" s="82"/>
    </row>
    <row r="63901" ht="13.5">
      <c r="BF63901" s="82"/>
    </row>
    <row r="63902" ht="13.5">
      <c r="BF63902" s="82"/>
    </row>
    <row r="63903" ht="13.5">
      <c r="BF63903" s="82"/>
    </row>
    <row r="63904" ht="13.5">
      <c r="BF63904" s="82"/>
    </row>
    <row r="63905" ht="13.5">
      <c r="BF63905" s="82"/>
    </row>
    <row r="63906" ht="13.5">
      <c r="BF63906" s="82"/>
    </row>
    <row r="63907" ht="13.5">
      <c r="BF63907" s="82"/>
    </row>
    <row r="63908" ht="13.5">
      <c r="BF63908" s="82"/>
    </row>
    <row r="63909" ht="13.5">
      <c r="BF63909" s="82"/>
    </row>
    <row r="63910" ht="13.5">
      <c r="BF63910" s="82"/>
    </row>
    <row r="63911" ht="13.5">
      <c r="BF63911" s="82"/>
    </row>
    <row r="63912" ht="13.5">
      <c r="BF63912" s="82"/>
    </row>
    <row r="63913" ht="13.5">
      <c r="BF63913" s="82"/>
    </row>
    <row r="63914" ht="13.5">
      <c r="BF63914" s="82"/>
    </row>
    <row r="63915" ht="13.5">
      <c r="BF63915" s="82"/>
    </row>
    <row r="63916" ht="13.5">
      <c r="BF63916" s="82"/>
    </row>
    <row r="63917" ht="13.5">
      <c r="BF63917" s="82"/>
    </row>
    <row r="63918" ht="13.5">
      <c r="BF63918" s="82"/>
    </row>
    <row r="63919" ht="13.5">
      <c r="BF63919" s="82"/>
    </row>
    <row r="63920" ht="13.5">
      <c r="BF63920" s="82"/>
    </row>
    <row r="63921" ht="13.5">
      <c r="BF63921" s="82"/>
    </row>
    <row r="63922" ht="13.5">
      <c r="BF63922" s="82"/>
    </row>
    <row r="63923" ht="13.5">
      <c r="BF63923" s="82"/>
    </row>
    <row r="63924" ht="13.5">
      <c r="BF63924" s="82"/>
    </row>
    <row r="63925" ht="13.5">
      <c r="BF63925" s="82"/>
    </row>
    <row r="63926" ht="13.5">
      <c r="BF63926" s="82"/>
    </row>
    <row r="63927" ht="13.5">
      <c r="BF63927" s="82"/>
    </row>
    <row r="63928" ht="13.5">
      <c r="BF63928" s="82"/>
    </row>
    <row r="63929" ht="13.5">
      <c r="BF63929" s="82"/>
    </row>
    <row r="63930" ht="13.5">
      <c r="BF63930" s="82"/>
    </row>
    <row r="63931" ht="13.5">
      <c r="BF63931" s="82"/>
    </row>
    <row r="63932" ht="13.5">
      <c r="BF63932" s="82"/>
    </row>
    <row r="63933" ht="13.5">
      <c r="BF63933" s="82"/>
    </row>
    <row r="63934" ht="13.5">
      <c r="BF63934" s="82"/>
    </row>
    <row r="63935" ht="13.5">
      <c r="BF63935" s="82"/>
    </row>
    <row r="63936" ht="13.5">
      <c r="BF63936" s="82"/>
    </row>
    <row r="63937" ht="13.5">
      <c r="BF63937" s="82"/>
    </row>
    <row r="63938" ht="13.5">
      <c r="BF63938" s="82"/>
    </row>
    <row r="63939" ht="13.5">
      <c r="BF63939" s="82"/>
    </row>
    <row r="63940" ht="13.5">
      <c r="BF63940" s="82"/>
    </row>
    <row r="63941" ht="13.5">
      <c r="BF63941" s="82"/>
    </row>
    <row r="63942" ht="13.5">
      <c r="BF63942" s="82"/>
    </row>
    <row r="63943" ht="13.5">
      <c r="BF63943" s="82"/>
    </row>
    <row r="63944" ht="13.5">
      <c r="BF63944" s="82"/>
    </row>
    <row r="63945" ht="13.5">
      <c r="BF63945" s="82"/>
    </row>
    <row r="63946" ht="13.5">
      <c r="BF63946" s="82"/>
    </row>
    <row r="63947" ht="13.5">
      <c r="BF63947" s="82"/>
    </row>
    <row r="63948" ht="13.5">
      <c r="BF63948" s="82"/>
    </row>
    <row r="63949" ht="13.5">
      <c r="BF63949" s="82"/>
    </row>
    <row r="63950" ht="13.5">
      <c r="BF63950" s="82"/>
    </row>
    <row r="63951" ht="13.5">
      <c r="BF63951" s="82"/>
    </row>
    <row r="63952" ht="13.5">
      <c r="BF63952" s="82"/>
    </row>
    <row r="63953" ht="13.5">
      <c r="BF63953" s="82"/>
    </row>
    <row r="63954" ht="13.5">
      <c r="BF63954" s="82"/>
    </row>
    <row r="63955" ht="13.5">
      <c r="BF63955" s="82"/>
    </row>
    <row r="63956" ht="13.5">
      <c r="BF63956" s="82"/>
    </row>
    <row r="63957" ht="13.5">
      <c r="BF63957" s="82"/>
    </row>
    <row r="63958" ht="13.5">
      <c r="BF63958" s="82"/>
    </row>
    <row r="63959" ht="13.5">
      <c r="BF63959" s="82"/>
    </row>
    <row r="63960" ht="13.5">
      <c r="BF63960" s="82"/>
    </row>
    <row r="63961" ht="13.5">
      <c r="BF63961" s="82"/>
    </row>
    <row r="63962" ht="13.5">
      <c r="BF63962" s="82"/>
    </row>
    <row r="63963" ht="13.5">
      <c r="BF63963" s="82"/>
    </row>
    <row r="63964" ht="13.5">
      <c r="BF63964" s="82"/>
    </row>
    <row r="63965" ht="13.5">
      <c r="BF63965" s="82"/>
    </row>
    <row r="63966" ht="13.5">
      <c r="BF63966" s="82"/>
    </row>
    <row r="63967" ht="13.5">
      <c r="BF63967" s="82"/>
    </row>
    <row r="63968" ht="13.5">
      <c r="BF63968" s="82"/>
    </row>
    <row r="63969" ht="13.5">
      <c r="BF63969" s="82"/>
    </row>
    <row r="63970" ht="13.5">
      <c r="BF63970" s="82"/>
    </row>
    <row r="63971" ht="13.5">
      <c r="BF63971" s="82"/>
    </row>
    <row r="63972" ht="13.5">
      <c r="BF63972" s="82"/>
    </row>
    <row r="63973" ht="13.5">
      <c r="BF63973" s="82"/>
    </row>
    <row r="63974" ht="13.5">
      <c r="BF63974" s="82"/>
    </row>
    <row r="63975" ht="13.5">
      <c r="BF63975" s="82"/>
    </row>
    <row r="63976" ht="13.5">
      <c r="BF63976" s="82"/>
    </row>
    <row r="63977" ht="13.5">
      <c r="BF63977" s="82"/>
    </row>
    <row r="63978" ht="13.5">
      <c r="BF63978" s="82"/>
    </row>
    <row r="63979" ht="13.5">
      <c r="BF63979" s="82"/>
    </row>
    <row r="63980" ht="13.5">
      <c r="BF63980" s="82"/>
    </row>
    <row r="63981" ht="13.5">
      <c r="BF63981" s="82"/>
    </row>
    <row r="63982" ht="13.5">
      <c r="BF63982" s="82"/>
    </row>
    <row r="63983" ht="13.5">
      <c r="BF63983" s="82"/>
    </row>
    <row r="63984" ht="13.5">
      <c r="BF63984" s="82"/>
    </row>
    <row r="63985" ht="13.5">
      <c r="BF63985" s="82"/>
    </row>
    <row r="63986" ht="13.5">
      <c r="BF63986" s="82"/>
    </row>
    <row r="63987" ht="13.5">
      <c r="BF63987" s="82"/>
    </row>
    <row r="63988" ht="13.5">
      <c r="BF63988" s="82"/>
    </row>
    <row r="63989" ht="13.5">
      <c r="BF63989" s="82"/>
    </row>
    <row r="63990" ht="13.5">
      <c r="BF63990" s="82"/>
    </row>
    <row r="63991" ht="13.5">
      <c r="BF63991" s="82"/>
    </row>
    <row r="63992" ht="13.5">
      <c r="BF63992" s="82"/>
    </row>
    <row r="63993" ht="13.5">
      <c r="BF63993" s="82"/>
    </row>
    <row r="63994" ht="13.5">
      <c r="BF63994" s="82"/>
    </row>
    <row r="63995" ht="13.5">
      <c r="BF63995" s="82"/>
    </row>
    <row r="63996" ht="13.5">
      <c r="BF63996" s="82"/>
    </row>
    <row r="63997" ht="13.5">
      <c r="BF63997" s="82"/>
    </row>
    <row r="63998" ht="13.5">
      <c r="BF63998" s="82"/>
    </row>
    <row r="63999" ht="13.5">
      <c r="BF63999" s="82"/>
    </row>
    <row r="64000" ht="13.5">
      <c r="BF64000" s="82"/>
    </row>
    <row r="64001" ht="13.5">
      <c r="BF64001" s="82"/>
    </row>
    <row r="64002" ht="13.5">
      <c r="BF64002" s="82"/>
    </row>
    <row r="64003" ht="13.5">
      <c r="BF64003" s="82"/>
    </row>
    <row r="64004" ht="13.5">
      <c r="BF64004" s="82"/>
    </row>
    <row r="64005" ht="13.5">
      <c r="BF64005" s="82"/>
    </row>
    <row r="64006" ht="13.5">
      <c r="BF64006" s="82"/>
    </row>
    <row r="64007" ht="13.5">
      <c r="BF64007" s="82"/>
    </row>
    <row r="64008" ht="13.5">
      <c r="BF64008" s="82"/>
    </row>
    <row r="64009" ht="13.5">
      <c r="BF64009" s="82"/>
    </row>
    <row r="64010" ht="13.5">
      <c r="BF64010" s="82"/>
    </row>
    <row r="64011" ht="13.5">
      <c r="BF64011" s="82"/>
    </row>
    <row r="64012" ht="13.5">
      <c r="BF64012" s="82"/>
    </row>
    <row r="64013" ht="13.5">
      <c r="BF64013" s="82"/>
    </row>
    <row r="64014" ht="13.5">
      <c r="BF64014" s="82"/>
    </row>
    <row r="64015" ht="13.5">
      <c r="BF64015" s="82"/>
    </row>
    <row r="64016" ht="13.5">
      <c r="BF64016" s="82"/>
    </row>
    <row r="64017" ht="13.5">
      <c r="BF64017" s="82"/>
    </row>
    <row r="64018" ht="13.5">
      <c r="BF64018" s="82"/>
    </row>
    <row r="64019" ht="13.5">
      <c r="BF64019" s="82"/>
    </row>
    <row r="64020" ht="13.5">
      <c r="BF64020" s="82"/>
    </row>
    <row r="64021" ht="13.5">
      <c r="BF64021" s="82"/>
    </row>
    <row r="64022" ht="13.5">
      <c r="BF64022" s="82"/>
    </row>
    <row r="64023" ht="13.5">
      <c r="BF64023" s="82"/>
    </row>
    <row r="64024" ht="13.5">
      <c r="BF64024" s="82"/>
    </row>
    <row r="64025" ht="13.5">
      <c r="BF64025" s="82"/>
    </row>
    <row r="64026" ht="13.5">
      <c r="BF64026" s="82"/>
    </row>
    <row r="64027" ht="13.5">
      <c r="BF64027" s="82"/>
    </row>
    <row r="64028" ht="13.5">
      <c r="BF64028" s="82"/>
    </row>
    <row r="64029" ht="13.5">
      <c r="BF64029" s="82"/>
    </row>
    <row r="64030" ht="13.5">
      <c r="BF64030" s="82"/>
    </row>
    <row r="64031" ht="13.5">
      <c r="BF64031" s="82"/>
    </row>
    <row r="64032" ht="13.5">
      <c r="BF64032" s="82"/>
    </row>
    <row r="64033" ht="13.5">
      <c r="BF64033" s="82"/>
    </row>
    <row r="64034" ht="13.5">
      <c r="BF64034" s="82"/>
    </row>
    <row r="64035" ht="13.5">
      <c r="BF64035" s="82"/>
    </row>
    <row r="64036" ht="13.5">
      <c r="BF64036" s="82"/>
    </row>
    <row r="64037" ht="13.5">
      <c r="BF64037" s="82"/>
    </row>
    <row r="64038" ht="13.5">
      <c r="BF64038" s="82"/>
    </row>
    <row r="64039" ht="13.5">
      <c r="BF64039" s="82"/>
    </row>
    <row r="64040" ht="13.5">
      <c r="BF64040" s="82"/>
    </row>
    <row r="64041" ht="13.5">
      <c r="BF64041" s="82"/>
    </row>
    <row r="64042" ht="13.5">
      <c r="BF64042" s="82"/>
    </row>
    <row r="64043" ht="13.5">
      <c r="BF64043" s="82"/>
    </row>
    <row r="64044" ht="13.5">
      <c r="BF64044" s="82"/>
    </row>
    <row r="64045" ht="13.5">
      <c r="BF64045" s="82"/>
    </row>
    <row r="64046" ht="13.5">
      <c r="BF64046" s="82"/>
    </row>
    <row r="64047" ht="13.5">
      <c r="BF64047" s="82"/>
    </row>
    <row r="64048" ht="13.5">
      <c r="BF64048" s="82"/>
    </row>
    <row r="64049" ht="13.5">
      <c r="BF64049" s="82"/>
    </row>
    <row r="64050" ht="13.5">
      <c r="BF64050" s="82"/>
    </row>
    <row r="64051" ht="13.5">
      <c r="BF64051" s="82"/>
    </row>
    <row r="64052" ht="13.5">
      <c r="BF64052" s="82"/>
    </row>
    <row r="64053" ht="13.5">
      <c r="BF64053" s="82"/>
    </row>
    <row r="64054" ht="13.5">
      <c r="BF64054" s="82"/>
    </row>
    <row r="64055" ht="13.5">
      <c r="BF64055" s="82"/>
    </row>
    <row r="64056" ht="13.5">
      <c r="BF64056" s="82"/>
    </row>
    <row r="64057" ht="13.5">
      <c r="BF64057" s="82"/>
    </row>
    <row r="64058" ht="13.5">
      <c r="BF64058" s="82"/>
    </row>
    <row r="64059" ht="13.5">
      <c r="BF64059" s="82"/>
    </row>
    <row r="64060" ht="13.5">
      <c r="BF64060" s="82"/>
    </row>
    <row r="64061" ht="13.5">
      <c r="BF64061" s="82"/>
    </row>
    <row r="64062" ht="13.5">
      <c r="BF64062" s="82"/>
    </row>
    <row r="64063" ht="13.5">
      <c r="BF64063" s="82"/>
    </row>
    <row r="64064" ht="13.5">
      <c r="BF64064" s="82"/>
    </row>
    <row r="64065" ht="13.5">
      <c r="BF64065" s="82"/>
    </row>
    <row r="64066" ht="13.5">
      <c r="BF64066" s="82"/>
    </row>
    <row r="64067" ht="13.5">
      <c r="BF64067" s="82"/>
    </row>
    <row r="64068" ht="13.5">
      <c r="BF64068" s="82"/>
    </row>
    <row r="64069" ht="13.5">
      <c r="BF64069" s="82"/>
    </row>
    <row r="64070" ht="13.5">
      <c r="BF64070" s="82"/>
    </row>
    <row r="64071" ht="13.5">
      <c r="BF64071" s="82"/>
    </row>
    <row r="64072" ht="13.5">
      <c r="BF64072" s="82"/>
    </row>
    <row r="64073" ht="13.5">
      <c r="BF64073" s="82"/>
    </row>
    <row r="64074" ht="13.5">
      <c r="BF64074" s="82"/>
    </row>
    <row r="64075" ht="13.5">
      <c r="BF64075" s="82"/>
    </row>
    <row r="64076" ht="13.5">
      <c r="BF64076" s="82"/>
    </row>
    <row r="64077" ht="13.5">
      <c r="BF64077" s="82"/>
    </row>
    <row r="64078" ht="13.5">
      <c r="BF64078" s="82"/>
    </row>
    <row r="64079" ht="13.5">
      <c r="BF64079" s="82"/>
    </row>
    <row r="64080" ht="13.5">
      <c r="BF64080" s="82"/>
    </row>
    <row r="64081" ht="13.5">
      <c r="BF64081" s="82"/>
    </row>
    <row r="64082" ht="13.5">
      <c r="BF64082" s="82"/>
    </row>
    <row r="64083" ht="13.5">
      <c r="BF64083" s="82"/>
    </row>
    <row r="64084" ht="13.5">
      <c r="BF64084" s="82"/>
    </row>
    <row r="64085" ht="13.5">
      <c r="BF64085" s="82"/>
    </row>
    <row r="64086" ht="13.5">
      <c r="BF64086" s="82"/>
    </row>
    <row r="64087" ht="13.5">
      <c r="BF64087" s="82"/>
    </row>
    <row r="64088" ht="13.5">
      <c r="BF64088" s="82"/>
    </row>
    <row r="64089" ht="13.5">
      <c r="BF64089" s="82"/>
    </row>
    <row r="64090" ht="13.5">
      <c r="BF64090" s="82"/>
    </row>
    <row r="64091" ht="13.5">
      <c r="BF64091" s="82"/>
    </row>
    <row r="64092" ht="13.5">
      <c r="BF64092" s="82"/>
    </row>
    <row r="64093" ht="13.5">
      <c r="BF64093" s="82"/>
    </row>
    <row r="64094" ht="13.5">
      <c r="BF64094" s="82"/>
    </row>
    <row r="64095" ht="13.5">
      <c r="BF64095" s="82"/>
    </row>
    <row r="64096" ht="13.5">
      <c r="BF64096" s="82"/>
    </row>
    <row r="64097" ht="13.5">
      <c r="BF64097" s="82"/>
    </row>
    <row r="64098" ht="13.5">
      <c r="BF64098" s="82"/>
    </row>
    <row r="64099" ht="13.5">
      <c r="BF64099" s="82"/>
    </row>
    <row r="64100" ht="13.5">
      <c r="BF64100" s="82"/>
    </row>
    <row r="64101" ht="13.5">
      <c r="BF64101" s="82"/>
    </row>
    <row r="64102" ht="13.5">
      <c r="BF64102" s="82"/>
    </row>
    <row r="64103" ht="13.5">
      <c r="BF64103" s="82"/>
    </row>
    <row r="64104" ht="13.5">
      <c r="BF64104" s="82"/>
    </row>
    <row r="64105" ht="13.5">
      <c r="BF64105" s="82"/>
    </row>
    <row r="64106" ht="13.5">
      <c r="BF64106" s="82"/>
    </row>
    <row r="64107" ht="13.5">
      <c r="BF64107" s="82"/>
    </row>
    <row r="64108" ht="13.5">
      <c r="BF64108" s="82"/>
    </row>
    <row r="64109" ht="13.5">
      <c r="BF64109" s="82"/>
    </row>
    <row r="64110" ht="13.5">
      <c r="BF64110" s="82"/>
    </row>
    <row r="64111" ht="13.5">
      <c r="BF64111" s="82"/>
    </row>
    <row r="64112" ht="13.5">
      <c r="BF64112" s="82"/>
    </row>
    <row r="64113" ht="13.5">
      <c r="BF64113" s="82"/>
    </row>
    <row r="64114" ht="13.5">
      <c r="BF64114" s="82"/>
    </row>
    <row r="64115" ht="13.5">
      <c r="BF64115" s="82"/>
    </row>
    <row r="64116" ht="13.5">
      <c r="BF64116" s="82"/>
    </row>
    <row r="64117" ht="13.5">
      <c r="BF64117" s="82"/>
    </row>
    <row r="64118" ht="13.5">
      <c r="BF64118" s="82"/>
    </row>
    <row r="64119" ht="13.5">
      <c r="BF64119" s="82"/>
    </row>
    <row r="64120" ht="13.5">
      <c r="BF64120" s="82"/>
    </row>
    <row r="64121" ht="13.5">
      <c r="BF64121" s="82"/>
    </row>
    <row r="64122" ht="13.5">
      <c r="BF64122" s="82"/>
    </row>
    <row r="64123" ht="13.5">
      <c r="BF64123" s="82"/>
    </row>
    <row r="64124" ht="13.5">
      <c r="BF64124" s="82"/>
    </row>
    <row r="64125" ht="13.5">
      <c r="BF64125" s="82"/>
    </row>
    <row r="64126" ht="13.5">
      <c r="BF64126" s="82"/>
    </row>
    <row r="64127" ht="13.5">
      <c r="BF64127" s="82"/>
    </row>
    <row r="64128" ht="13.5">
      <c r="BF64128" s="82"/>
    </row>
    <row r="64129" ht="13.5">
      <c r="BF64129" s="82"/>
    </row>
    <row r="64130" ht="13.5">
      <c r="BF64130" s="82"/>
    </row>
    <row r="64131" ht="13.5">
      <c r="BF64131" s="82"/>
    </row>
    <row r="64132" ht="13.5">
      <c r="BF64132" s="82"/>
    </row>
    <row r="64133" ht="13.5">
      <c r="BF64133" s="82"/>
    </row>
    <row r="64134" ht="13.5">
      <c r="BF64134" s="82"/>
    </row>
    <row r="64135" ht="13.5">
      <c r="BF64135" s="82"/>
    </row>
    <row r="64136" ht="13.5">
      <c r="BF64136" s="82"/>
    </row>
    <row r="64137" ht="13.5">
      <c r="BF64137" s="82"/>
    </row>
    <row r="64138" ht="13.5">
      <c r="BF64138" s="82"/>
    </row>
    <row r="64139" ht="13.5">
      <c r="BF64139" s="82"/>
    </row>
    <row r="64140" ht="13.5">
      <c r="BF64140" s="82"/>
    </row>
    <row r="64141" ht="13.5">
      <c r="BF64141" s="82"/>
    </row>
    <row r="64142" ht="13.5">
      <c r="BF64142" s="82"/>
    </row>
    <row r="64143" ht="13.5">
      <c r="BF64143" s="82"/>
    </row>
    <row r="64144" ht="13.5">
      <c r="BF64144" s="82"/>
    </row>
    <row r="64145" ht="13.5">
      <c r="BF64145" s="82"/>
    </row>
    <row r="64146" ht="13.5">
      <c r="BF64146" s="82"/>
    </row>
    <row r="64147" ht="13.5">
      <c r="BF64147" s="82"/>
    </row>
    <row r="64148" ht="13.5">
      <c r="BF64148" s="82"/>
    </row>
    <row r="64149" ht="13.5">
      <c r="BF64149" s="82"/>
    </row>
    <row r="64150" ht="13.5">
      <c r="BF64150" s="82"/>
    </row>
    <row r="64151" ht="13.5">
      <c r="BF64151" s="82"/>
    </row>
    <row r="64152" ht="13.5">
      <c r="BF64152" s="82"/>
    </row>
    <row r="64153" ht="13.5">
      <c r="BF64153" s="82"/>
    </row>
    <row r="64154" ht="13.5">
      <c r="BF64154" s="82"/>
    </row>
    <row r="64155" ht="13.5">
      <c r="BF64155" s="82"/>
    </row>
    <row r="64156" ht="13.5">
      <c r="BF64156" s="82"/>
    </row>
    <row r="64157" ht="13.5">
      <c r="BF64157" s="82"/>
    </row>
    <row r="64158" ht="13.5">
      <c r="BF64158" s="82"/>
    </row>
    <row r="64159" ht="13.5">
      <c r="BF64159" s="82"/>
    </row>
    <row r="64160" ht="13.5">
      <c r="BF64160" s="82"/>
    </row>
    <row r="64161" ht="13.5">
      <c r="BF64161" s="82"/>
    </row>
    <row r="64162" ht="13.5">
      <c r="BF64162" s="82"/>
    </row>
    <row r="64163" ht="13.5">
      <c r="BF64163" s="82"/>
    </row>
    <row r="64164" ht="13.5">
      <c r="BF64164" s="82"/>
    </row>
    <row r="64165" ht="13.5">
      <c r="BF64165" s="82"/>
    </row>
    <row r="64166" ht="13.5">
      <c r="BF64166" s="82"/>
    </row>
    <row r="64167" ht="13.5">
      <c r="BF64167" s="82"/>
    </row>
    <row r="64168" ht="13.5">
      <c r="BF64168" s="82"/>
    </row>
    <row r="64169" ht="13.5">
      <c r="BF64169" s="82"/>
    </row>
    <row r="64170" ht="13.5">
      <c r="BF64170" s="82"/>
    </row>
    <row r="64171" ht="13.5">
      <c r="BF64171" s="82"/>
    </row>
    <row r="64172" ht="13.5">
      <c r="BF64172" s="82"/>
    </row>
    <row r="64173" ht="13.5">
      <c r="BF64173" s="82"/>
    </row>
    <row r="64174" ht="13.5">
      <c r="BF64174" s="82"/>
    </row>
    <row r="64175" ht="13.5">
      <c r="BF64175" s="82"/>
    </row>
    <row r="64176" ht="13.5">
      <c r="BF64176" s="82"/>
    </row>
    <row r="64177" ht="13.5">
      <c r="BF64177" s="82"/>
    </row>
    <row r="64178" ht="13.5">
      <c r="BF64178" s="82"/>
    </row>
    <row r="64179" ht="13.5">
      <c r="BF64179" s="82"/>
    </row>
    <row r="64180" ht="13.5">
      <c r="BF64180" s="82"/>
    </row>
    <row r="64181" ht="13.5">
      <c r="BF64181" s="82"/>
    </row>
    <row r="64182" ht="13.5">
      <c r="BF64182" s="82"/>
    </row>
    <row r="64183" ht="13.5">
      <c r="BF64183" s="82"/>
    </row>
    <row r="64184" ht="13.5">
      <c r="BF64184" s="82"/>
    </row>
    <row r="64185" ht="13.5">
      <c r="BF64185" s="82"/>
    </row>
    <row r="64186" ht="13.5">
      <c r="BF64186" s="82"/>
    </row>
    <row r="64187" ht="13.5">
      <c r="BF64187" s="82"/>
    </row>
    <row r="64188" ht="13.5">
      <c r="BF64188" s="82"/>
    </row>
    <row r="64189" ht="13.5">
      <c r="BF64189" s="82"/>
    </row>
    <row r="64190" ht="13.5">
      <c r="BF64190" s="82"/>
    </row>
    <row r="64191" ht="13.5">
      <c r="BF64191" s="82"/>
    </row>
    <row r="64192" ht="13.5">
      <c r="BF64192" s="82"/>
    </row>
    <row r="64193" ht="13.5">
      <c r="BF64193" s="82"/>
    </row>
    <row r="64194" ht="13.5">
      <c r="BF64194" s="82"/>
    </row>
    <row r="64195" ht="13.5">
      <c r="BF64195" s="82"/>
    </row>
    <row r="64196" ht="13.5">
      <c r="BF64196" s="82"/>
    </row>
    <row r="64197" ht="13.5">
      <c r="BF64197" s="82"/>
    </row>
    <row r="64198" ht="13.5">
      <c r="BF64198" s="82"/>
    </row>
    <row r="64199" ht="13.5">
      <c r="BF64199" s="82"/>
    </row>
    <row r="64200" ht="13.5">
      <c r="BF64200" s="82"/>
    </row>
    <row r="64201" ht="13.5">
      <c r="BF64201" s="82"/>
    </row>
    <row r="64202" ht="13.5">
      <c r="BF64202" s="82"/>
    </row>
    <row r="64203" ht="13.5">
      <c r="BF64203" s="82"/>
    </row>
    <row r="64204" ht="13.5">
      <c r="BF64204" s="82"/>
    </row>
    <row r="64205" ht="13.5">
      <c r="BF64205" s="82"/>
    </row>
    <row r="64206" ht="13.5">
      <c r="BF64206" s="82"/>
    </row>
    <row r="64207" ht="13.5">
      <c r="BF64207" s="82"/>
    </row>
    <row r="64208" ht="13.5">
      <c r="BF64208" s="82"/>
    </row>
    <row r="64209" ht="13.5">
      <c r="BF64209" s="82"/>
    </row>
    <row r="64210" ht="13.5">
      <c r="BF64210" s="82"/>
    </row>
    <row r="64211" ht="13.5">
      <c r="BF64211" s="82"/>
    </row>
    <row r="64212" ht="13.5">
      <c r="BF64212" s="82"/>
    </row>
    <row r="64213" ht="13.5">
      <c r="BF64213" s="82"/>
    </row>
    <row r="64214" ht="13.5">
      <c r="BF64214" s="82"/>
    </row>
    <row r="64215" ht="13.5">
      <c r="BF64215" s="82"/>
    </row>
    <row r="64216" ht="13.5">
      <c r="BF64216" s="82"/>
    </row>
    <row r="64217" ht="13.5">
      <c r="BF64217" s="82"/>
    </row>
    <row r="64218" ht="13.5">
      <c r="BF64218" s="82"/>
    </row>
    <row r="64219" ht="13.5">
      <c r="BF64219" s="82"/>
    </row>
    <row r="64220" ht="13.5">
      <c r="BF64220" s="82"/>
    </row>
    <row r="64221" ht="13.5">
      <c r="BF64221" s="82"/>
    </row>
    <row r="64222" ht="13.5">
      <c r="BF64222" s="82"/>
    </row>
    <row r="64223" ht="13.5">
      <c r="BF64223" s="82"/>
    </row>
    <row r="64224" ht="13.5">
      <c r="BF64224" s="82"/>
    </row>
    <row r="64225" ht="13.5">
      <c r="BF64225" s="82"/>
    </row>
    <row r="64226" ht="13.5">
      <c r="BF64226" s="82"/>
    </row>
    <row r="64227" ht="13.5">
      <c r="BF64227" s="82"/>
    </row>
    <row r="64228" ht="13.5">
      <c r="BF64228" s="82"/>
    </row>
    <row r="64229" ht="13.5">
      <c r="BF64229" s="82"/>
    </row>
    <row r="64230" ht="13.5">
      <c r="BF64230" s="82"/>
    </row>
    <row r="64231" ht="13.5">
      <c r="BF64231" s="82"/>
    </row>
    <row r="64232" ht="13.5">
      <c r="BF64232" s="82"/>
    </row>
    <row r="64233" ht="13.5">
      <c r="BF64233" s="82"/>
    </row>
    <row r="64234" ht="13.5">
      <c r="BF64234" s="82"/>
    </row>
    <row r="64235" ht="13.5">
      <c r="BF64235" s="82"/>
    </row>
    <row r="64236" ht="13.5">
      <c r="BF64236" s="82"/>
    </row>
    <row r="64237" ht="13.5">
      <c r="BF64237" s="82"/>
    </row>
    <row r="64238" ht="13.5">
      <c r="BF64238" s="82"/>
    </row>
    <row r="64239" ht="13.5">
      <c r="BF64239" s="82"/>
    </row>
    <row r="64240" ht="13.5">
      <c r="BF64240" s="82"/>
    </row>
    <row r="64241" ht="13.5">
      <c r="BF64241" s="82"/>
    </row>
    <row r="64242" ht="13.5">
      <c r="BF64242" s="82"/>
    </row>
    <row r="64243" ht="13.5">
      <c r="BF64243" s="82"/>
    </row>
    <row r="64244" ht="13.5">
      <c r="BF64244" s="82"/>
    </row>
    <row r="64245" ht="13.5">
      <c r="BF64245" s="82"/>
    </row>
    <row r="64246" ht="13.5">
      <c r="BF64246" s="82"/>
    </row>
    <row r="64247" ht="13.5">
      <c r="BF64247" s="82"/>
    </row>
    <row r="64248" ht="13.5">
      <c r="BF64248" s="82"/>
    </row>
    <row r="64249" ht="13.5">
      <c r="BF64249" s="82"/>
    </row>
    <row r="64250" ht="13.5">
      <c r="BF64250" s="82"/>
    </row>
    <row r="64251" ht="13.5">
      <c r="BF64251" s="82"/>
    </row>
    <row r="64252" ht="13.5">
      <c r="BF64252" s="82"/>
    </row>
    <row r="64253" ht="13.5">
      <c r="BF64253" s="82"/>
    </row>
    <row r="64254" ht="13.5">
      <c r="BF64254" s="82"/>
    </row>
    <row r="64255" ht="13.5">
      <c r="BF64255" s="82"/>
    </row>
    <row r="64256" ht="13.5">
      <c r="BF64256" s="82"/>
    </row>
    <row r="64257" ht="13.5">
      <c r="BF64257" s="82"/>
    </row>
    <row r="64258" ht="13.5">
      <c r="BF64258" s="82"/>
    </row>
    <row r="64259" ht="13.5">
      <c r="BF64259" s="82"/>
    </row>
    <row r="64260" ht="13.5">
      <c r="BF64260" s="82"/>
    </row>
    <row r="64261" ht="13.5">
      <c r="BF64261" s="82"/>
    </row>
    <row r="64262" ht="13.5">
      <c r="BF64262" s="82"/>
    </row>
    <row r="64263" ht="13.5">
      <c r="BF64263" s="82"/>
    </row>
    <row r="64264" ht="13.5">
      <c r="BF64264" s="82"/>
    </row>
    <row r="64265" ht="13.5">
      <c r="BF64265" s="82"/>
    </row>
    <row r="64266" ht="13.5">
      <c r="BF64266" s="82"/>
    </row>
    <row r="64267" ht="13.5">
      <c r="BF64267" s="82"/>
    </row>
    <row r="64268" ht="13.5">
      <c r="BF64268" s="82"/>
    </row>
    <row r="64269" ht="13.5">
      <c r="BF64269" s="82"/>
    </row>
    <row r="64270" ht="13.5">
      <c r="BF64270" s="82"/>
    </row>
    <row r="64271" ht="13.5">
      <c r="BF64271" s="82"/>
    </row>
    <row r="64272" ht="13.5">
      <c r="BF64272" s="82"/>
    </row>
    <row r="64273" ht="13.5">
      <c r="BF64273" s="82"/>
    </row>
    <row r="64274" ht="13.5">
      <c r="BF64274" s="82"/>
    </row>
    <row r="64275" ht="13.5">
      <c r="BF64275" s="82"/>
    </row>
    <row r="64276" ht="13.5">
      <c r="BF64276" s="82"/>
    </row>
    <row r="64277" ht="13.5">
      <c r="BF64277" s="82"/>
    </row>
    <row r="64278" ht="13.5">
      <c r="BF64278" s="82"/>
    </row>
    <row r="64279" ht="13.5">
      <c r="BF64279" s="82"/>
    </row>
    <row r="64280" ht="13.5">
      <c r="BF64280" s="82"/>
    </row>
    <row r="64281" ht="13.5">
      <c r="BF64281" s="82"/>
    </row>
    <row r="64282" ht="13.5">
      <c r="BF64282" s="82"/>
    </row>
    <row r="64283" ht="13.5">
      <c r="BF64283" s="82"/>
    </row>
    <row r="64284" ht="13.5">
      <c r="BF64284" s="82"/>
    </row>
    <row r="64285" ht="13.5">
      <c r="BF64285" s="82"/>
    </row>
    <row r="64286" ht="13.5">
      <c r="BF64286" s="82"/>
    </row>
    <row r="64287" ht="13.5">
      <c r="BF64287" s="82"/>
    </row>
    <row r="64288" ht="13.5">
      <c r="BF64288" s="82"/>
    </row>
    <row r="64289" ht="13.5">
      <c r="BF64289" s="82"/>
    </row>
    <row r="64290" ht="13.5">
      <c r="BF64290" s="82"/>
    </row>
    <row r="64291" ht="13.5">
      <c r="BF64291" s="82"/>
    </row>
    <row r="64292" ht="13.5">
      <c r="BF64292" s="82"/>
    </row>
    <row r="64293" ht="13.5">
      <c r="BF64293" s="82"/>
    </row>
    <row r="64294" ht="13.5">
      <c r="BF64294" s="82"/>
    </row>
    <row r="64295" ht="13.5">
      <c r="BF64295" s="82"/>
    </row>
    <row r="64296" ht="13.5">
      <c r="BF64296" s="82"/>
    </row>
    <row r="64297" ht="13.5">
      <c r="BF64297" s="82"/>
    </row>
    <row r="64298" ht="13.5">
      <c r="BF64298" s="82"/>
    </row>
    <row r="64299" ht="13.5">
      <c r="BF64299" s="82"/>
    </row>
    <row r="64300" ht="13.5">
      <c r="BF64300" s="82"/>
    </row>
    <row r="64301" ht="13.5">
      <c r="BF64301" s="82"/>
    </row>
    <row r="64302" ht="13.5">
      <c r="BF64302" s="82"/>
    </row>
    <row r="64303" ht="13.5">
      <c r="BF64303" s="82"/>
    </row>
    <row r="64304" ht="13.5">
      <c r="BF64304" s="82"/>
    </row>
    <row r="64305" ht="13.5">
      <c r="BF64305" s="82"/>
    </row>
    <row r="64306" ht="13.5">
      <c r="BF64306" s="82"/>
    </row>
    <row r="64307" ht="13.5">
      <c r="BF64307" s="82"/>
    </row>
    <row r="64308" ht="13.5">
      <c r="BF64308" s="82"/>
    </row>
    <row r="64309" ht="13.5">
      <c r="BF64309" s="82"/>
    </row>
    <row r="64310" ht="13.5">
      <c r="BF64310" s="82"/>
    </row>
    <row r="64311" ht="13.5">
      <c r="BF64311" s="82"/>
    </row>
    <row r="64312" ht="13.5">
      <c r="BF64312" s="82"/>
    </row>
    <row r="64313" ht="13.5">
      <c r="BF64313" s="82"/>
    </row>
    <row r="64314" ht="13.5">
      <c r="BF64314" s="82"/>
    </row>
    <row r="64315" ht="13.5">
      <c r="BF64315" s="82"/>
    </row>
    <row r="64316" ht="13.5">
      <c r="BF64316" s="82"/>
    </row>
    <row r="64317" ht="13.5">
      <c r="BF64317" s="82"/>
    </row>
    <row r="64318" ht="13.5">
      <c r="BF64318" s="82"/>
    </row>
    <row r="64319" ht="13.5">
      <c r="BF64319" s="82"/>
    </row>
    <row r="64320" ht="13.5">
      <c r="BF64320" s="82"/>
    </row>
    <row r="64321" ht="13.5">
      <c r="BF64321" s="82"/>
    </row>
    <row r="64322" ht="13.5">
      <c r="BF64322" s="82"/>
    </row>
    <row r="64323" ht="13.5">
      <c r="BF64323" s="82"/>
    </row>
    <row r="64324" ht="13.5">
      <c r="BF64324" s="82"/>
    </row>
    <row r="64325" ht="13.5">
      <c r="BF64325" s="82"/>
    </row>
    <row r="64326" ht="13.5">
      <c r="BF64326" s="82"/>
    </row>
    <row r="64327" ht="13.5">
      <c r="BF64327" s="82"/>
    </row>
    <row r="64328" ht="13.5">
      <c r="BF64328" s="82"/>
    </row>
    <row r="64329" ht="13.5">
      <c r="BF64329" s="82"/>
    </row>
    <row r="64330" ht="13.5">
      <c r="BF64330" s="82"/>
    </row>
    <row r="64331" ht="13.5">
      <c r="BF64331" s="82"/>
    </row>
    <row r="64332" ht="13.5">
      <c r="BF64332" s="82"/>
    </row>
    <row r="64333" ht="13.5">
      <c r="BF64333" s="82"/>
    </row>
    <row r="64334" ht="13.5">
      <c r="BF64334" s="82"/>
    </row>
    <row r="64335" ht="13.5">
      <c r="BF64335" s="82"/>
    </row>
    <row r="64336" ht="13.5">
      <c r="BF64336" s="82"/>
    </row>
    <row r="64337" ht="13.5">
      <c r="BF64337" s="82"/>
    </row>
    <row r="64338" ht="13.5">
      <c r="BF64338" s="82"/>
    </row>
    <row r="64339" ht="13.5">
      <c r="BF64339" s="82"/>
    </row>
    <row r="64340" ht="13.5">
      <c r="BF64340" s="82"/>
    </row>
    <row r="64341" ht="13.5">
      <c r="BF64341" s="82"/>
    </row>
    <row r="64342" ht="13.5">
      <c r="BF64342" s="82"/>
    </row>
    <row r="64343" ht="13.5">
      <c r="BF64343" s="82"/>
    </row>
    <row r="64344" ht="13.5">
      <c r="BF64344" s="82"/>
    </row>
    <row r="64345" ht="13.5">
      <c r="BF64345" s="82"/>
    </row>
    <row r="64346" ht="13.5">
      <c r="BF64346" s="82"/>
    </row>
    <row r="64347" ht="13.5">
      <c r="BF64347" s="82"/>
    </row>
    <row r="64348" ht="13.5">
      <c r="BF64348" s="82"/>
    </row>
    <row r="64349" ht="13.5">
      <c r="BF64349" s="82"/>
    </row>
    <row r="64350" ht="13.5">
      <c r="BF64350" s="82"/>
    </row>
    <row r="64351" ht="13.5">
      <c r="BF64351" s="82"/>
    </row>
    <row r="64352" ht="13.5">
      <c r="BF64352" s="82"/>
    </row>
    <row r="64353" ht="13.5">
      <c r="BF64353" s="82"/>
    </row>
    <row r="64354" ht="13.5">
      <c r="BF64354" s="82"/>
    </row>
    <row r="64355" ht="13.5">
      <c r="BF64355" s="82"/>
    </row>
    <row r="64356" ht="13.5">
      <c r="BF64356" s="82"/>
    </row>
    <row r="64357" ht="13.5">
      <c r="BF64357" s="82"/>
    </row>
    <row r="64358" ht="13.5">
      <c r="BF64358" s="82"/>
    </row>
    <row r="64359" ht="13.5">
      <c r="BF64359" s="82"/>
    </row>
    <row r="64360" ht="13.5">
      <c r="BF64360" s="82"/>
    </row>
    <row r="64361" ht="13.5">
      <c r="BF64361" s="82"/>
    </row>
    <row r="64362" ht="13.5">
      <c r="BF64362" s="82"/>
    </row>
    <row r="64363" ht="13.5">
      <c r="BF64363" s="82"/>
    </row>
    <row r="64364" ht="13.5">
      <c r="BF64364" s="82"/>
    </row>
    <row r="64365" ht="13.5">
      <c r="BF64365" s="82"/>
    </row>
    <row r="64366" ht="13.5">
      <c r="BF64366" s="82"/>
    </row>
    <row r="64367" ht="13.5">
      <c r="BF64367" s="82"/>
    </row>
    <row r="64368" ht="13.5">
      <c r="BF64368" s="82"/>
    </row>
    <row r="64369" ht="13.5">
      <c r="BF64369" s="82"/>
    </row>
    <row r="64370" ht="13.5">
      <c r="BF64370" s="82"/>
    </row>
    <row r="64371" ht="13.5">
      <c r="BF64371" s="82"/>
    </row>
    <row r="64372" ht="13.5">
      <c r="BF64372" s="82"/>
    </row>
    <row r="64373" ht="13.5">
      <c r="BF64373" s="82"/>
    </row>
    <row r="64374" ht="13.5">
      <c r="BF64374" s="82"/>
    </row>
    <row r="64375" ht="13.5">
      <c r="BF64375" s="82"/>
    </row>
    <row r="64376" ht="13.5">
      <c r="BF64376" s="82"/>
    </row>
    <row r="64377" ht="13.5">
      <c r="BF64377" s="82"/>
    </row>
    <row r="64378" ht="13.5">
      <c r="BF64378" s="82"/>
    </row>
    <row r="64379" ht="13.5">
      <c r="BF64379" s="82"/>
    </row>
    <row r="64380" ht="13.5">
      <c r="BF64380" s="82"/>
    </row>
    <row r="64381" ht="13.5">
      <c r="BF64381" s="82"/>
    </row>
    <row r="64382" ht="13.5">
      <c r="BF64382" s="82"/>
    </row>
    <row r="64383" ht="13.5">
      <c r="BF64383" s="82"/>
    </row>
    <row r="64384" ht="13.5">
      <c r="BF64384" s="82"/>
    </row>
    <row r="64385" ht="13.5">
      <c r="BF64385" s="82"/>
    </row>
    <row r="64386" ht="13.5">
      <c r="BF64386" s="82"/>
    </row>
    <row r="64387" ht="13.5">
      <c r="BF64387" s="82"/>
    </row>
    <row r="64388" ht="13.5">
      <c r="BF64388" s="82"/>
    </row>
    <row r="64389" ht="13.5">
      <c r="BF64389" s="82"/>
    </row>
    <row r="64390" ht="13.5">
      <c r="BF64390" s="82"/>
    </row>
    <row r="64391" ht="13.5">
      <c r="BF64391" s="82"/>
    </row>
    <row r="64392" ht="13.5">
      <c r="BF64392" s="82"/>
    </row>
    <row r="64393" ht="13.5">
      <c r="BF64393" s="82"/>
    </row>
    <row r="64394" ht="13.5">
      <c r="BF64394" s="82"/>
    </row>
    <row r="64395" ht="13.5">
      <c r="BF64395" s="82"/>
    </row>
    <row r="64396" ht="13.5">
      <c r="BF64396" s="82"/>
    </row>
    <row r="64397" ht="13.5">
      <c r="BF64397" s="82"/>
    </row>
    <row r="64398" ht="13.5">
      <c r="BF64398" s="82"/>
    </row>
    <row r="64399" ht="13.5">
      <c r="BF64399" s="82"/>
    </row>
    <row r="64400" ht="13.5">
      <c r="BF64400" s="82"/>
    </row>
    <row r="64401" ht="13.5">
      <c r="BF64401" s="82"/>
    </row>
    <row r="64402" ht="13.5">
      <c r="BF64402" s="82"/>
    </row>
    <row r="64403" ht="13.5">
      <c r="BF64403" s="82"/>
    </row>
    <row r="64404" ht="13.5">
      <c r="BF64404" s="82"/>
    </row>
    <row r="64405" ht="13.5">
      <c r="BF64405" s="82"/>
    </row>
    <row r="64406" ht="13.5">
      <c r="BF64406" s="82"/>
    </row>
    <row r="64407" ht="13.5">
      <c r="BF64407" s="82"/>
    </row>
    <row r="64408" ht="13.5">
      <c r="BF64408" s="82"/>
    </row>
    <row r="64409" ht="13.5">
      <c r="BF64409" s="82"/>
    </row>
    <row r="64410" ht="13.5">
      <c r="BF64410" s="82"/>
    </row>
    <row r="64411" ht="13.5">
      <c r="BF64411" s="82"/>
    </row>
    <row r="64412" ht="13.5">
      <c r="BF64412" s="82"/>
    </row>
    <row r="64413" ht="13.5">
      <c r="BF64413" s="82"/>
    </row>
    <row r="64414" ht="13.5">
      <c r="BF64414" s="82"/>
    </row>
    <row r="64415" ht="13.5">
      <c r="BF64415" s="82"/>
    </row>
    <row r="64416" ht="13.5">
      <c r="BF64416" s="82"/>
    </row>
    <row r="64417" ht="13.5">
      <c r="BF64417" s="82"/>
    </row>
    <row r="64418" ht="13.5">
      <c r="BF64418" s="82"/>
    </row>
    <row r="64419" ht="13.5">
      <c r="BF64419" s="82"/>
    </row>
    <row r="64420" ht="13.5">
      <c r="BF64420" s="82"/>
    </row>
    <row r="64421" ht="13.5">
      <c r="BF64421" s="82"/>
    </row>
    <row r="64422" ht="13.5">
      <c r="BF64422" s="82"/>
    </row>
    <row r="64423" ht="13.5">
      <c r="BF64423" s="82"/>
    </row>
    <row r="64424" ht="13.5">
      <c r="BF64424" s="82"/>
    </row>
    <row r="64425" ht="13.5">
      <c r="BF64425" s="82"/>
    </row>
    <row r="64426" ht="13.5">
      <c r="BF64426" s="82"/>
    </row>
    <row r="64427" ht="13.5">
      <c r="BF64427" s="82"/>
    </row>
    <row r="64428" ht="13.5">
      <c r="BF64428" s="82"/>
    </row>
    <row r="64429" ht="13.5">
      <c r="BF64429" s="82"/>
    </row>
    <row r="64430" ht="13.5">
      <c r="BF64430" s="82"/>
    </row>
    <row r="64431" ht="13.5">
      <c r="BF64431" s="82"/>
    </row>
    <row r="64432" ht="13.5">
      <c r="BF64432" s="82"/>
    </row>
    <row r="64433" ht="13.5">
      <c r="BF64433" s="82"/>
    </row>
    <row r="64434" ht="13.5">
      <c r="BF64434" s="82"/>
    </row>
    <row r="64435" ht="13.5">
      <c r="BF64435" s="82"/>
    </row>
    <row r="64436" ht="13.5">
      <c r="BF64436" s="82"/>
    </row>
    <row r="64437" ht="13.5">
      <c r="BF64437" s="82"/>
    </row>
    <row r="64438" ht="13.5">
      <c r="BF64438" s="82"/>
    </row>
    <row r="64439" ht="13.5">
      <c r="BF64439" s="82"/>
    </row>
    <row r="64440" ht="13.5">
      <c r="BF64440" s="82"/>
    </row>
    <row r="64441" ht="13.5">
      <c r="BF64441" s="82"/>
    </row>
    <row r="64442" ht="13.5">
      <c r="BF64442" s="82"/>
    </row>
    <row r="64443" ht="13.5">
      <c r="BF64443" s="82"/>
    </row>
    <row r="64444" ht="13.5">
      <c r="BF64444" s="82"/>
    </row>
    <row r="64445" ht="13.5">
      <c r="BF64445" s="82"/>
    </row>
    <row r="64446" ht="13.5">
      <c r="BF64446" s="82"/>
    </row>
    <row r="64447" ht="13.5">
      <c r="BF64447" s="82"/>
    </row>
    <row r="64448" ht="13.5">
      <c r="BF64448" s="82"/>
    </row>
    <row r="64449" ht="13.5">
      <c r="BF64449" s="82"/>
    </row>
    <row r="64450" ht="13.5">
      <c r="BF64450" s="82"/>
    </row>
    <row r="64451" ht="13.5">
      <c r="BF64451" s="82"/>
    </row>
    <row r="64452" ht="13.5">
      <c r="BF64452" s="82"/>
    </row>
    <row r="64453" ht="13.5">
      <c r="BF64453" s="82"/>
    </row>
    <row r="64454" ht="13.5">
      <c r="BF64454" s="82"/>
    </row>
    <row r="64455" ht="13.5">
      <c r="BF64455" s="82"/>
    </row>
    <row r="64456" ht="13.5">
      <c r="BF64456" s="82"/>
    </row>
    <row r="64457" ht="13.5">
      <c r="BF64457" s="82"/>
    </row>
    <row r="64458" ht="13.5">
      <c r="BF64458" s="82"/>
    </row>
    <row r="64459" ht="13.5">
      <c r="BF64459" s="82"/>
    </row>
    <row r="64460" ht="13.5">
      <c r="BF64460" s="82"/>
    </row>
    <row r="64461" ht="13.5">
      <c r="BF64461" s="82"/>
    </row>
    <row r="64462" ht="13.5">
      <c r="BF64462" s="82"/>
    </row>
    <row r="64463" ht="13.5">
      <c r="BF64463" s="82"/>
    </row>
    <row r="64464" ht="13.5">
      <c r="BF64464" s="82"/>
    </row>
    <row r="64465" ht="13.5">
      <c r="BF64465" s="82"/>
    </row>
    <row r="64466" ht="13.5">
      <c r="BF64466" s="82"/>
    </row>
    <row r="64467" ht="13.5">
      <c r="BF64467" s="82"/>
    </row>
    <row r="64468" ht="13.5">
      <c r="BF64468" s="82"/>
    </row>
    <row r="64469" ht="13.5">
      <c r="BF64469" s="82"/>
    </row>
    <row r="64470" ht="13.5">
      <c r="BF64470" s="82"/>
    </row>
    <row r="64471" ht="13.5">
      <c r="BF64471" s="82"/>
    </row>
    <row r="64472" ht="13.5">
      <c r="BF64472" s="82"/>
    </row>
    <row r="64473" ht="13.5">
      <c r="BF64473" s="82"/>
    </row>
    <row r="64474" ht="13.5">
      <c r="BF64474" s="82"/>
    </row>
    <row r="64475" ht="13.5">
      <c r="BF64475" s="82"/>
    </row>
    <row r="64476" ht="13.5">
      <c r="BF64476" s="82"/>
    </row>
    <row r="64477" ht="13.5">
      <c r="BF64477" s="82"/>
    </row>
    <row r="64478" ht="13.5">
      <c r="BF64478" s="82"/>
    </row>
    <row r="64479" ht="13.5">
      <c r="BF64479" s="82"/>
    </row>
    <row r="64480" ht="13.5">
      <c r="BF64480" s="82"/>
    </row>
    <row r="64481" ht="13.5">
      <c r="BF64481" s="82"/>
    </row>
    <row r="64482" ht="13.5">
      <c r="BF64482" s="82"/>
    </row>
    <row r="64483" ht="13.5">
      <c r="BF64483" s="82"/>
    </row>
    <row r="64484" ht="13.5">
      <c r="BF64484" s="82"/>
    </row>
    <row r="64485" ht="13.5">
      <c r="BF64485" s="82"/>
    </row>
    <row r="64486" ht="13.5">
      <c r="BF64486" s="82"/>
    </row>
    <row r="64487" ht="13.5">
      <c r="BF64487" s="82"/>
    </row>
    <row r="64488" ht="13.5">
      <c r="BF64488" s="82"/>
    </row>
    <row r="64489" ht="13.5">
      <c r="BF64489" s="82"/>
    </row>
    <row r="64490" ht="13.5">
      <c r="BF64490" s="82"/>
    </row>
    <row r="64491" ht="13.5">
      <c r="BF64491" s="82"/>
    </row>
    <row r="64492" ht="13.5">
      <c r="BF64492" s="82"/>
    </row>
    <row r="64493" ht="13.5">
      <c r="BF64493" s="82"/>
    </row>
    <row r="64494" ht="13.5">
      <c r="BF64494" s="82"/>
    </row>
    <row r="64495" ht="13.5">
      <c r="BF64495" s="82"/>
    </row>
    <row r="64496" ht="13.5">
      <c r="BF64496" s="82"/>
    </row>
    <row r="64497" ht="13.5">
      <c r="BF64497" s="82"/>
    </row>
    <row r="64498" ht="13.5">
      <c r="BF64498" s="82"/>
    </row>
    <row r="64499" ht="13.5">
      <c r="BF64499" s="82"/>
    </row>
    <row r="64500" ht="13.5">
      <c r="BF64500" s="82"/>
    </row>
    <row r="64501" ht="13.5">
      <c r="BF64501" s="82"/>
    </row>
    <row r="64502" ht="13.5">
      <c r="BF64502" s="82"/>
    </row>
    <row r="64503" ht="13.5">
      <c r="BF64503" s="82"/>
    </row>
    <row r="64504" ht="13.5">
      <c r="BF64504" s="82"/>
    </row>
    <row r="64505" ht="13.5">
      <c r="BF64505" s="82"/>
    </row>
    <row r="64506" ht="13.5">
      <c r="BF64506" s="82"/>
    </row>
    <row r="64507" ht="13.5">
      <c r="BF64507" s="82"/>
    </row>
    <row r="64508" ht="13.5">
      <c r="BF64508" s="82"/>
    </row>
    <row r="64509" ht="13.5">
      <c r="BF64509" s="82"/>
    </row>
    <row r="64510" ht="13.5">
      <c r="BF64510" s="82"/>
    </row>
    <row r="64511" ht="13.5">
      <c r="BF64511" s="82"/>
    </row>
    <row r="64512" ht="13.5">
      <c r="BF64512" s="82"/>
    </row>
    <row r="64513" ht="13.5">
      <c r="BF64513" s="82"/>
    </row>
    <row r="64514" ht="13.5">
      <c r="BF64514" s="82"/>
    </row>
    <row r="64515" ht="13.5">
      <c r="BF64515" s="82"/>
    </row>
    <row r="64516" ht="13.5">
      <c r="BF64516" s="82"/>
    </row>
    <row r="64517" ht="13.5">
      <c r="BF64517" s="82"/>
    </row>
    <row r="64518" ht="13.5">
      <c r="BF64518" s="82"/>
    </row>
    <row r="64519" ht="13.5">
      <c r="BF64519" s="82"/>
    </row>
    <row r="64520" ht="13.5">
      <c r="BF64520" s="82"/>
    </row>
    <row r="64521" ht="13.5">
      <c r="BF64521" s="82"/>
    </row>
    <row r="64522" ht="13.5">
      <c r="BF64522" s="82"/>
    </row>
    <row r="64523" ht="13.5">
      <c r="BF64523" s="82"/>
    </row>
    <row r="64524" ht="13.5">
      <c r="BF64524" s="82"/>
    </row>
    <row r="64525" ht="13.5">
      <c r="BF64525" s="82"/>
    </row>
    <row r="64526" ht="13.5">
      <c r="BF64526" s="82"/>
    </row>
    <row r="64527" ht="13.5">
      <c r="BF64527" s="82"/>
    </row>
    <row r="64528" ht="13.5">
      <c r="BF64528" s="82"/>
    </row>
    <row r="64529" ht="13.5">
      <c r="BF64529" s="82"/>
    </row>
    <row r="64530" ht="13.5">
      <c r="BF64530" s="82"/>
    </row>
    <row r="64531" ht="13.5">
      <c r="BF64531" s="82"/>
    </row>
    <row r="64532" ht="13.5">
      <c r="BF64532" s="82"/>
    </row>
    <row r="64533" ht="13.5">
      <c r="BF64533" s="82"/>
    </row>
    <row r="64534" ht="13.5">
      <c r="BF64534" s="82"/>
    </row>
    <row r="64535" ht="13.5">
      <c r="BF64535" s="82"/>
    </row>
    <row r="64536" ht="13.5">
      <c r="BF64536" s="82"/>
    </row>
    <row r="64537" ht="13.5">
      <c r="BF64537" s="82"/>
    </row>
    <row r="64538" ht="13.5">
      <c r="BF64538" s="82"/>
    </row>
    <row r="64539" ht="13.5">
      <c r="BF64539" s="82"/>
    </row>
    <row r="64540" ht="13.5">
      <c r="BF64540" s="82"/>
    </row>
    <row r="64541" ht="13.5">
      <c r="BF64541" s="82"/>
    </row>
    <row r="64542" ht="13.5">
      <c r="BF64542" s="82"/>
    </row>
    <row r="64543" ht="13.5">
      <c r="BF64543" s="82"/>
    </row>
    <row r="64544" ht="13.5">
      <c r="BF64544" s="82"/>
    </row>
    <row r="64545" ht="13.5">
      <c r="BF64545" s="82"/>
    </row>
    <row r="64546" ht="13.5">
      <c r="BF64546" s="82"/>
    </row>
    <row r="64547" ht="13.5">
      <c r="BF64547" s="82"/>
    </row>
    <row r="64548" ht="13.5">
      <c r="BF64548" s="82"/>
    </row>
    <row r="64549" ht="13.5">
      <c r="BF64549" s="82"/>
    </row>
    <row r="64550" ht="13.5">
      <c r="BF64550" s="82"/>
    </row>
    <row r="64551" ht="13.5">
      <c r="BF64551" s="82"/>
    </row>
    <row r="64552" ht="13.5">
      <c r="BF64552" s="82"/>
    </row>
    <row r="64553" ht="13.5">
      <c r="BF64553" s="82"/>
    </row>
    <row r="64554" ht="13.5">
      <c r="BF64554" s="82"/>
    </row>
    <row r="64555" ht="13.5">
      <c r="BF64555" s="82"/>
    </row>
    <row r="64556" ht="13.5">
      <c r="BF64556" s="82"/>
    </row>
    <row r="64557" ht="13.5">
      <c r="BF64557" s="82"/>
    </row>
    <row r="64558" ht="13.5">
      <c r="BF64558" s="82"/>
    </row>
    <row r="64559" ht="13.5">
      <c r="BF64559" s="82"/>
    </row>
    <row r="64560" ht="13.5">
      <c r="BF64560" s="82"/>
    </row>
    <row r="64561" ht="13.5">
      <c r="BF64561" s="82"/>
    </row>
    <row r="64562" ht="13.5">
      <c r="BF64562" s="82"/>
    </row>
    <row r="64563" ht="13.5">
      <c r="BF64563" s="82"/>
    </row>
    <row r="64564" ht="13.5">
      <c r="BF64564" s="82"/>
    </row>
    <row r="64565" ht="13.5">
      <c r="BF64565" s="82"/>
    </row>
    <row r="64566" ht="13.5">
      <c r="BF64566" s="82"/>
    </row>
    <row r="64567" ht="13.5">
      <c r="BF64567" s="82"/>
    </row>
    <row r="64568" ht="13.5">
      <c r="BF64568" s="82"/>
    </row>
    <row r="64569" ht="13.5">
      <c r="BF64569" s="82"/>
    </row>
    <row r="64570" ht="13.5">
      <c r="BF64570" s="82"/>
    </row>
    <row r="64571" ht="13.5">
      <c r="BF64571" s="82"/>
    </row>
    <row r="64572" ht="13.5">
      <c r="BF64572" s="82"/>
    </row>
    <row r="64573" ht="13.5">
      <c r="BF64573" s="82"/>
    </row>
    <row r="64574" ht="13.5">
      <c r="BF64574" s="82"/>
    </row>
    <row r="64575" ht="13.5">
      <c r="BF64575" s="82"/>
    </row>
    <row r="64576" ht="13.5">
      <c r="BF64576" s="82"/>
    </row>
    <row r="64577" ht="13.5">
      <c r="BF64577" s="82"/>
    </row>
    <row r="64578" ht="13.5">
      <c r="BF64578" s="82"/>
    </row>
    <row r="64579" ht="13.5">
      <c r="BF64579" s="82"/>
    </row>
    <row r="64580" ht="13.5">
      <c r="BF64580" s="82"/>
    </row>
    <row r="64581" ht="13.5">
      <c r="BF64581" s="82"/>
    </row>
    <row r="64582" ht="13.5">
      <c r="BF64582" s="82"/>
    </row>
    <row r="64583" ht="13.5">
      <c r="BF64583" s="82"/>
    </row>
    <row r="64584" ht="13.5">
      <c r="BF64584" s="82"/>
    </row>
    <row r="64585" ht="13.5">
      <c r="BF64585" s="82"/>
    </row>
    <row r="64586" ht="13.5">
      <c r="BF64586" s="82"/>
    </row>
    <row r="64587" ht="13.5">
      <c r="BF64587" s="82"/>
    </row>
    <row r="64588" ht="13.5">
      <c r="BF64588" s="82"/>
    </row>
    <row r="64589" ht="13.5">
      <c r="BF64589" s="82"/>
    </row>
    <row r="64590" ht="13.5">
      <c r="BF64590" s="82"/>
    </row>
    <row r="64591" ht="13.5">
      <c r="BF64591" s="82"/>
    </row>
    <row r="64592" ht="13.5">
      <c r="BF64592" s="82"/>
    </row>
    <row r="64593" ht="13.5">
      <c r="BF64593" s="82"/>
    </row>
    <row r="64594" ht="13.5">
      <c r="BF64594" s="82"/>
    </row>
    <row r="64595" ht="13.5">
      <c r="BF64595" s="82"/>
    </row>
    <row r="64596" ht="13.5">
      <c r="BF64596" s="82"/>
    </row>
    <row r="64597" ht="13.5">
      <c r="BF64597" s="82"/>
    </row>
    <row r="64598" ht="13.5">
      <c r="BF64598" s="82"/>
    </row>
    <row r="64599" ht="13.5">
      <c r="BF64599" s="82"/>
    </row>
    <row r="64600" ht="13.5">
      <c r="BF64600" s="82"/>
    </row>
    <row r="64601" ht="13.5">
      <c r="BF64601" s="82"/>
    </row>
    <row r="64602" ht="13.5">
      <c r="BF64602" s="82"/>
    </row>
    <row r="64603" ht="13.5">
      <c r="BF64603" s="82"/>
    </row>
    <row r="64604" ht="13.5">
      <c r="BF64604" s="82"/>
    </row>
    <row r="64605" ht="13.5">
      <c r="BF64605" s="82"/>
    </row>
    <row r="64606" ht="13.5">
      <c r="BF64606" s="82"/>
    </row>
    <row r="64607" ht="13.5">
      <c r="BF64607" s="82"/>
    </row>
    <row r="64608" ht="13.5">
      <c r="BF64608" s="82"/>
    </row>
    <row r="64609" ht="13.5">
      <c r="BF64609" s="82"/>
    </row>
    <row r="64610" ht="13.5">
      <c r="BF64610" s="82"/>
    </row>
    <row r="64611" ht="13.5">
      <c r="BF64611" s="82"/>
    </row>
    <row r="64612" ht="13.5">
      <c r="BF64612" s="82"/>
    </row>
    <row r="64613" ht="13.5">
      <c r="BF64613" s="82"/>
    </row>
    <row r="64614" ht="13.5">
      <c r="BF64614" s="82"/>
    </row>
    <row r="64615" ht="13.5">
      <c r="BF64615" s="82"/>
    </row>
    <row r="64616" ht="13.5">
      <c r="BF64616" s="82"/>
    </row>
    <row r="64617" ht="13.5">
      <c r="BF64617" s="82"/>
    </row>
    <row r="64618" ht="13.5">
      <c r="BF64618" s="82"/>
    </row>
    <row r="64619" ht="13.5">
      <c r="BF64619" s="82"/>
    </row>
    <row r="64620" ht="13.5">
      <c r="BF64620" s="82"/>
    </row>
    <row r="64621" ht="13.5">
      <c r="BF64621" s="82"/>
    </row>
    <row r="64622" ht="13.5">
      <c r="BF64622" s="82"/>
    </row>
    <row r="64623" ht="13.5">
      <c r="BF64623" s="82"/>
    </row>
    <row r="64624" ht="13.5">
      <c r="BF64624" s="82"/>
    </row>
    <row r="64625" ht="13.5">
      <c r="BF64625" s="82"/>
    </row>
    <row r="64626" ht="13.5">
      <c r="BF64626" s="82"/>
    </row>
    <row r="64627" ht="13.5">
      <c r="BF64627" s="82"/>
    </row>
    <row r="64628" ht="13.5">
      <c r="BF64628" s="82"/>
    </row>
    <row r="64629" ht="13.5">
      <c r="BF64629" s="82"/>
    </row>
    <row r="64630" ht="13.5">
      <c r="BF64630" s="82"/>
    </row>
    <row r="64631" ht="13.5">
      <c r="BF64631" s="82"/>
    </row>
    <row r="64632" ht="13.5">
      <c r="BF64632" s="82"/>
    </row>
    <row r="64633" ht="13.5">
      <c r="BF64633" s="82"/>
    </row>
    <row r="64634" ht="13.5">
      <c r="BF64634" s="82"/>
    </row>
    <row r="64635" ht="13.5">
      <c r="BF64635" s="82"/>
    </row>
    <row r="64636" ht="13.5">
      <c r="BF64636" s="82"/>
    </row>
    <row r="64637" ht="13.5">
      <c r="BF64637" s="82"/>
    </row>
    <row r="64638" ht="13.5">
      <c r="BF64638" s="82"/>
    </row>
    <row r="64639" ht="13.5">
      <c r="BF64639" s="82"/>
    </row>
    <row r="64640" ht="13.5">
      <c r="BF64640" s="82"/>
    </row>
    <row r="64641" ht="13.5">
      <c r="BF64641" s="82"/>
    </row>
    <row r="64642" ht="13.5">
      <c r="BF64642" s="82"/>
    </row>
    <row r="64643" ht="13.5">
      <c r="BF64643" s="82"/>
    </row>
    <row r="64644" ht="13.5">
      <c r="BF64644" s="82"/>
    </row>
    <row r="64645" ht="13.5">
      <c r="BF64645" s="82"/>
    </row>
    <row r="64646" ht="13.5">
      <c r="BF64646" s="82"/>
    </row>
    <row r="64647" ht="13.5">
      <c r="BF64647" s="82"/>
    </row>
    <row r="64648" ht="13.5">
      <c r="BF64648" s="82"/>
    </row>
    <row r="64649" ht="13.5">
      <c r="BF64649" s="82"/>
    </row>
    <row r="64650" ht="13.5">
      <c r="BF64650" s="82"/>
    </row>
    <row r="64651" ht="13.5">
      <c r="BF64651" s="82"/>
    </row>
    <row r="64652" ht="13.5">
      <c r="BF64652" s="82"/>
    </row>
    <row r="64653" ht="13.5">
      <c r="BF64653" s="82"/>
    </row>
    <row r="64654" ht="13.5">
      <c r="BF64654" s="82"/>
    </row>
    <row r="64655" ht="13.5">
      <c r="BF64655" s="82"/>
    </row>
    <row r="64656" ht="13.5">
      <c r="BF64656" s="82"/>
    </row>
    <row r="64657" ht="13.5">
      <c r="BF64657" s="82"/>
    </row>
    <row r="64658" ht="13.5">
      <c r="BF64658" s="82"/>
    </row>
    <row r="64659" ht="13.5">
      <c r="BF64659" s="82"/>
    </row>
    <row r="64660" ht="13.5">
      <c r="BF64660" s="82"/>
    </row>
    <row r="64661" ht="13.5">
      <c r="BF64661" s="82"/>
    </row>
    <row r="64662" ht="13.5">
      <c r="BF64662" s="82"/>
    </row>
    <row r="64663" ht="13.5">
      <c r="BF64663" s="82"/>
    </row>
    <row r="64664" ht="13.5">
      <c r="BF64664" s="82"/>
    </row>
    <row r="64665" ht="13.5">
      <c r="BF64665" s="82"/>
    </row>
    <row r="64666" ht="13.5">
      <c r="BF64666" s="82"/>
    </row>
    <row r="64667" ht="13.5">
      <c r="BF64667" s="82"/>
    </row>
    <row r="64668" ht="13.5">
      <c r="BF64668" s="82"/>
    </row>
    <row r="64669" ht="13.5">
      <c r="BF64669" s="82"/>
    </row>
    <row r="64670" ht="13.5">
      <c r="BF64670" s="82"/>
    </row>
    <row r="64671" ht="13.5">
      <c r="BF64671" s="82"/>
    </row>
    <row r="64672" ht="13.5">
      <c r="BF64672" s="82"/>
    </row>
    <row r="64673" ht="13.5">
      <c r="BF64673" s="82"/>
    </row>
    <row r="64674" ht="13.5">
      <c r="BF64674" s="82"/>
    </row>
    <row r="64675" ht="13.5">
      <c r="BF64675" s="82"/>
    </row>
    <row r="64676" ht="13.5">
      <c r="BF64676" s="82"/>
    </row>
    <row r="64677" ht="13.5">
      <c r="BF64677" s="82"/>
    </row>
    <row r="64678" ht="13.5">
      <c r="BF64678" s="82"/>
    </row>
    <row r="64679" ht="13.5">
      <c r="BF64679" s="82"/>
    </row>
    <row r="64680" ht="13.5">
      <c r="BF64680" s="82"/>
    </row>
    <row r="64681" ht="13.5">
      <c r="BF64681" s="82"/>
    </row>
    <row r="64682" ht="13.5">
      <c r="BF64682" s="82"/>
    </row>
    <row r="64683" ht="13.5">
      <c r="BF64683" s="82"/>
    </row>
    <row r="64684" ht="13.5">
      <c r="BF64684" s="82"/>
    </row>
    <row r="64685" ht="13.5">
      <c r="BF64685" s="82"/>
    </row>
    <row r="64686" ht="13.5">
      <c r="BF64686" s="82"/>
    </row>
    <row r="64687" ht="13.5">
      <c r="BF64687" s="82"/>
    </row>
    <row r="64688" ht="13.5">
      <c r="BF64688" s="82"/>
    </row>
    <row r="64689" ht="13.5">
      <c r="BF64689" s="82"/>
    </row>
    <row r="64690" ht="13.5">
      <c r="BF64690" s="82"/>
    </row>
    <row r="64691" ht="13.5">
      <c r="BF64691" s="82"/>
    </row>
    <row r="64692" ht="13.5">
      <c r="BF64692" s="82"/>
    </row>
    <row r="64693" ht="13.5">
      <c r="BF64693" s="82"/>
    </row>
    <row r="64694" ht="13.5">
      <c r="BF64694" s="82"/>
    </row>
    <row r="64695" ht="13.5">
      <c r="BF64695" s="82"/>
    </row>
    <row r="64696" ht="13.5">
      <c r="BF64696" s="82"/>
    </row>
    <row r="64697" ht="13.5">
      <c r="BF64697" s="82"/>
    </row>
    <row r="64698" ht="13.5">
      <c r="BF64698" s="82"/>
    </row>
    <row r="64699" ht="13.5">
      <c r="BF64699" s="82"/>
    </row>
    <row r="64700" ht="13.5">
      <c r="BF64700" s="82"/>
    </row>
    <row r="64701" ht="13.5">
      <c r="BF64701" s="82"/>
    </row>
    <row r="64702" ht="13.5">
      <c r="BF64702" s="82"/>
    </row>
    <row r="64703" ht="13.5">
      <c r="BF64703" s="82"/>
    </row>
    <row r="64704" ht="13.5">
      <c r="BF64704" s="82"/>
    </row>
    <row r="64705" ht="13.5">
      <c r="BF64705" s="82"/>
    </row>
    <row r="64706" ht="13.5">
      <c r="BF64706" s="82"/>
    </row>
    <row r="64707" ht="13.5">
      <c r="BF64707" s="82"/>
    </row>
    <row r="64708" ht="13.5">
      <c r="BF64708" s="82"/>
    </row>
    <row r="64709" ht="13.5">
      <c r="BF64709" s="82"/>
    </row>
    <row r="64710" ht="13.5">
      <c r="BF64710" s="82"/>
    </row>
    <row r="64711" ht="13.5">
      <c r="BF64711" s="82"/>
    </row>
    <row r="64712" ht="13.5">
      <c r="BF64712" s="82"/>
    </row>
    <row r="64713" ht="13.5">
      <c r="BF64713" s="82"/>
    </row>
    <row r="64714" ht="13.5">
      <c r="BF64714" s="82"/>
    </row>
    <row r="64715" ht="13.5">
      <c r="BF64715" s="82"/>
    </row>
    <row r="64716" ht="13.5">
      <c r="BF64716" s="82"/>
    </row>
    <row r="64717" ht="13.5">
      <c r="BF64717" s="82"/>
    </row>
    <row r="64718" ht="13.5">
      <c r="BF64718" s="82"/>
    </row>
    <row r="64719" ht="13.5">
      <c r="BF64719" s="82"/>
    </row>
    <row r="64720" ht="13.5">
      <c r="BF64720" s="82"/>
    </row>
    <row r="64721" ht="13.5">
      <c r="BF64721" s="82"/>
    </row>
    <row r="64722" ht="13.5">
      <c r="BF64722" s="82"/>
    </row>
    <row r="64723" ht="13.5">
      <c r="BF64723" s="82"/>
    </row>
    <row r="64724" ht="13.5">
      <c r="BF64724" s="82"/>
    </row>
    <row r="64725" ht="13.5">
      <c r="BF64725" s="82"/>
    </row>
    <row r="64726" ht="13.5">
      <c r="BF64726" s="82"/>
    </row>
    <row r="64727" ht="13.5">
      <c r="BF64727" s="82"/>
    </row>
    <row r="64728" ht="13.5">
      <c r="BF64728" s="82"/>
    </row>
    <row r="64729" ht="13.5">
      <c r="BF64729" s="82"/>
    </row>
    <row r="64730" ht="13.5">
      <c r="BF64730" s="82"/>
    </row>
    <row r="64731" ht="13.5">
      <c r="BF64731" s="82"/>
    </row>
    <row r="64732" ht="13.5">
      <c r="BF64732" s="82"/>
    </row>
    <row r="64733" ht="13.5">
      <c r="BF64733" s="82"/>
    </row>
    <row r="64734" ht="13.5">
      <c r="BF64734" s="82"/>
    </row>
    <row r="64735" ht="13.5">
      <c r="BF64735" s="82"/>
    </row>
    <row r="64736" ht="13.5">
      <c r="BF64736" s="82"/>
    </row>
    <row r="64737" ht="13.5">
      <c r="BF64737" s="82"/>
    </row>
    <row r="64738" ht="13.5">
      <c r="BF64738" s="82"/>
    </row>
    <row r="64739" ht="13.5">
      <c r="BF64739" s="82"/>
    </row>
    <row r="64740" ht="13.5">
      <c r="BF64740" s="82"/>
    </row>
    <row r="64741" ht="13.5">
      <c r="BF64741" s="82"/>
    </row>
    <row r="64742" ht="13.5">
      <c r="BF64742" s="82"/>
    </row>
    <row r="64743" ht="13.5">
      <c r="BF64743" s="82"/>
    </row>
    <row r="64744" ht="13.5">
      <c r="BF64744" s="82"/>
    </row>
    <row r="64745" ht="13.5">
      <c r="BF64745" s="82"/>
    </row>
    <row r="64746" ht="13.5">
      <c r="BF64746" s="82"/>
    </row>
    <row r="64747" ht="13.5">
      <c r="BF64747" s="82"/>
    </row>
    <row r="64748" ht="13.5">
      <c r="BF64748" s="82"/>
    </row>
    <row r="64749" ht="13.5">
      <c r="BF64749" s="82"/>
    </row>
    <row r="64750" ht="13.5">
      <c r="BF64750" s="82"/>
    </row>
    <row r="64751" ht="13.5">
      <c r="BF64751" s="82"/>
    </row>
    <row r="64752" ht="13.5">
      <c r="BF64752" s="82"/>
    </row>
    <row r="64753" ht="13.5">
      <c r="BF64753" s="82"/>
    </row>
    <row r="64754" ht="13.5">
      <c r="BF64754" s="82"/>
    </row>
    <row r="64755" ht="13.5">
      <c r="BF64755" s="82"/>
    </row>
    <row r="64756" ht="13.5">
      <c r="BF64756" s="82"/>
    </row>
    <row r="64757" ht="13.5">
      <c r="BF64757" s="82"/>
    </row>
    <row r="64758" ht="13.5">
      <c r="BF64758" s="82"/>
    </row>
    <row r="64759" ht="13.5">
      <c r="BF64759" s="82"/>
    </row>
    <row r="64760" ht="13.5">
      <c r="BF64760" s="82"/>
    </row>
    <row r="64761" ht="13.5">
      <c r="BF64761" s="82"/>
    </row>
    <row r="64762" ht="13.5">
      <c r="BF64762" s="82"/>
    </row>
    <row r="64763" ht="13.5">
      <c r="BF64763" s="82"/>
    </row>
    <row r="64764" ht="13.5">
      <c r="BF64764" s="82"/>
    </row>
    <row r="64765" ht="13.5">
      <c r="BF64765" s="82"/>
    </row>
    <row r="64766" ht="13.5">
      <c r="BF64766" s="82"/>
    </row>
    <row r="64767" ht="13.5">
      <c r="BF64767" s="82"/>
    </row>
    <row r="64768" ht="13.5">
      <c r="BF64768" s="82"/>
    </row>
    <row r="64769" ht="13.5">
      <c r="BF64769" s="82"/>
    </row>
    <row r="64770" ht="13.5">
      <c r="BF64770" s="82"/>
    </row>
    <row r="64771" ht="13.5">
      <c r="BF64771" s="82"/>
    </row>
    <row r="64772" ht="13.5">
      <c r="BF64772" s="82"/>
    </row>
    <row r="64773" ht="13.5">
      <c r="BF64773" s="82"/>
    </row>
    <row r="64774" ht="13.5">
      <c r="BF64774" s="82"/>
    </row>
    <row r="64775" ht="13.5">
      <c r="BF64775" s="82"/>
    </row>
    <row r="64776" ht="13.5">
      <c r="BF64776" s="82"/>
    </row>
    <row r="64777" ht="13.5">
      <c r="BF64777" s="82"/>
    </row>
    <row r="64778" ht="13.5">
      <c r="BF64778" s="82"/>
    </row>
    <row r="64779" ht="13.5">
      <c r="BF64779" s="82"/>
    </row>
    <row r="64780" ht="13.5">
      <c r="BF64780" s="82"/>
    </row>
    <row r="64781" ht="13.5">
      <c r="BF64781" s="82"/>
    </row>
    <row r="64782" ht="13.5">
      <c r="BF64782" s="82"/>
    </row>
    <row r="64783" ht="13.5">
      <c r="BF64783" s="82"/>
    </row>
    <row r="64784" ht="13.5">
      <c r="BF64784" s="82"/>
    </row>
    <row r="64785" ht="13.5">
      <c r="BF64785" s="82"/>
    </row>
    <row r="64786" ht="13.5">
      <c r="BF64786" s="82"/>
    </row>
    <row r="64787" ht="13.5">
      <c r="BF64787" s="82"/>
    </row>
    <row r="64788" ht="13.5">
      <c r="BF64788" s="82"/>
    </row>
    <row r="64789" ht="13.5">
      <c r="BF64789" s="82"/>
    </row>
    <row r="64790" ht="13.5">
      <c r="BF64790" s="82"/>
    </row>
    <row r="64791" ht="13.5">
      <c r="BF64791" s="82"/>
    </row>
    <row r="64792" ht="13.5">
      <c r="BF64792" s="82"/>
    </row>
    <row r="64793" ht="13.5">
      <c r="BF64793" s="82"/>
    </row>
    <row r="64794" ht="13.5">
      <c r="BF64794" s="82"/>
    </row>
    <row r="64795" ht="13.5">
      <c r="BF64795" s="82"/>
    </row>
    <row r="64796" ht="13.5">
      <c r="BF64796" s="82"/>
    </row>
    <row r="64797" ht="13.5">
      <c r="BF64797" s="82"/>
    </row>
    <row r="64798" ht="13.5">
      <c r="BF64798" s="82"/>
    </row>
    <row r="64799" ht="13.5">
      <c r="BF64799" s="82"/>
    </row>
    <row r="64800" ht="13.5">
      <c r="BF64800" s="82"/>
    </row>
    <row r="64801" ht="13.5">
      <c r="BF64801" s="82"/>
    </row>
    <row r="64802" ht="13.5">
      <c r="BF64802" s="82"/>
    </row>
    <row r="64803" ht="13.5">
      <c r="BF64803" s="82"/>
    </row>
    <row r="64804" ht="13.5">
      <c r="BF64804" s="82"/>
    </row>
    <row r="64805" ht="13.5">
      <c r="BF64805" s="82"/>
    </row>
    <row r="64806" ht="13.5">
      <c r="BF64806" s="82"/>
    </row>
    <row r="64807" ht="13.5">
      <c r="BF64807" s="82"/>
    </row>
    <row r="64808" ht="13.5">
      <c r="BF64808" s="82"/>
    </row>
    <row r="64809" ht="13.5">
      <c r="BF64809" s="82"/>
    </row>
    <row r="64810" ht="13.5">
      <c r="BF64810" s="82"/>
    </row>
    <row r="64811" ht="13.5">
      <c r="BF64811" s="82"/>
    </row>
    <row r="64812" ht="13.5">
      <c r="BF64812" s="82"/>
    </row>
    <row r="64813" ht="13.5">
      <c r="BF64813" s="82"/>
    </row>
    <row r="64814" ht="13.5">
      <c r="BF64814" s="82"/>
    </row>
    <row r="64815" ht="13.5">
      <c r="BF64815" s="82"/>
    </row>
    <row r="64816" ht="13.5">
      <c r="BF64816" s="82"/>
    </row>
    <row r="64817" ht="13.5">
      <c r="BF64817" s="82"/>
    </row>
    <row r="64818" ht="13.5">
      <c r="BF64818" s="82"/>
    </row>
    <row r="64819" ht="13.5">
      <c r="BF64819" s="82"/>
    </row>
    <row r="64820" ht="13.5">
      <c r="BF64820" s="82"/>
    </row>
    <row r="64821" ht="13.5">
      <c r="BF64821" s="82"/>
    </row>
    <row r="64822" ht="13.5">
      <c r="BF64822" s="82"/>
    </row>
    <row r="64823" ht="13.5">
      <c r="BF64823" s="82"/>
    </row>
    <row r="64824" ht="13.5">
      <c r="BF64824" s="82"/>
    </row>
    <row r="64825" ht="13.5">
      <c r="BF64825" s="82"/>
    </row>
    <row r="64826" ht="13.5">
      <c r="BF64826" s="82"/>
    </row>
    <row r="64827" ht="13.5">
      <c r="BF64827" s="82"/>
    </row>
    <row r="64828" ht="13.5">
      <c r="BF64828" s="82"/>
    </row>
    <row r="64829" ht="13.5">
      <c r="BF64829" s="82"/>
    </row>
    <row r="64830" ht="13.5">
      <c r="BF64830" s="82"/>
    </row>
    <row r="64831" ht="13.5">
      <c r="BF64831" s="82"/>
    </row>
    <row r="64832" ht="13.5">
      <c r="BF64832" s="82"/>
    </row>
    <row r="64833" ht="13.5">
      <c r="BF64833" s="82"/>
    </row>
    <row r="64834" ht="13.5">
      <c r="BF64834" s="82"/>
    </row>
    <row r="64835" ht="13.5">
      <c r="BF64835" s="82"/>
    </row>
    <row r="64836" ht="13.5">
      <c r="BF64836" s="82"/>
    </row>
    <row r="64837" ht="13.5">
      <c r="BF64837" s="82"/>
    </row>
    <row r="64838" ht="13.5">
      <c r="BF64838" s="82"/>
    </row>
    <row r="64839" ht="13.5">
      <c r="BF64839" s="82"/>
    </row>
    <row r="64840" ht="13.5">
      <c r="BF64840" s="82"/>
    </row>
    <row r="64841" ht="13.5">
      <c r="BF64841" s="82"/>
    </row>
    <row r="64842" ht="13.5">
      <c r="BF64842" s="82"/>
    </row>
    <row r="64843" ht="13.5">
      <c r="BF64843" s="82"/>
    </row>
    <row r="64844" ht="13.5">
      <c r="BF64844" s="82"/>
    </row>
    <row r="64845" ht="13.5">
      <c r="BF64845" s="82"/>
    </row>
    <row r="64846" ht="13.5">
      <c r="BF64846" s="82"/>
    </row>
    <row r="64847" ht="13.5">
      <c r="BF64847" s="82"/>
    </row>
    <row r="64848" ht="13.5">
      <c r="BF64848" s="82"/>
    </row>
    <row r="64849" ht="13.5">
      <c r="BF64849" s="82"/>
    </row>
    <row r="64850" ht="13.5">
      <c r="BF64850" s="82"/>
    </row>
    <row r="64851" ht="13.5">
      <c r="BF64851" s="82"/>
    </row>
    <row r="64852" ht="13.5">
      <c r="BF64852" s="82"/>
    </row>
    <row r="64853" ht="13.5">
      <c r="BF64853" s="82"/>
    </row>
    <row r="64854" ht="13.5">
      <c r="BF64854" s="82"/>
    </row>
    <row r="64855" ht="13.5">
      <c r="BF64855" s="82"/>
    </row>
    <row r="64856" ht="13.5">
      <c r="BF64856" s="82"/>
    </row>
    <row r="64857" ht="13.5">
      <c r="BF64857" s="82"/>
    </row>
    <row r="64858" ht="13.5">
      <c r="BF64858" s="82"/>
    </row>
    <row r="64859" ht="13.5">
      <c r="BF64859" s="82"/>
    </row>
    <row r="64860" ht="13.5">
      <c r="BF64860" s="82"/>
    </row>
    <row r="64861" ht="13.5">
      <c r="BF64861" s="82"/>
    </row>
    <row r="64862" ht="13.5">
      <c r="BF64862" s="82"/>
    </row>
    <row r="64863" ht="13.5">
      <c r="BF64863" s="82"/>
    </row>
    <row r="64864" ht="13.5">
      <c r="BF64864" s="82"/>
    </row>
    <row r="64865" ht="13.5">
      <c r="BF64865" s="82"/>
    </row>
    <row r="64866" ht="13.5">
      <c r="BF64866" s="82"/>
    </row>
    <row r="64867" ht="13.5">
      <c r="BF64867" s="82"/>
    </row>
    <row r="64868" ht="13.5">
      <c r="BF64868" s="82"/>
    </row>
    <row r="64869" ht="13.5">
      <c r="BF64869" s="82"/>
    </row>
    <row r="64870" ht="13.5">
      <c r="BF64870" s="82"/>
    </row>
    <row r="64871" ht="13.5">
      <c r="BF64871" s="82"/>
    </row>
    <row r="64872" ht="13.5">
      <c r="BF64872" s="82"/>
    </row>
    <row r="64873" ht="13.5">
      <c r="BF64873" s="82"/>
    </row>
    <row r="64874" ht="13.5">
      <c r="BF64874" s="82"/>
    </row>
    <row r="64875" ht="13.5">
      <c r="BF64875" s="82"/>
    </row>
    <row r="64876" ht="13.5">
      <c r="BF64876" s="82"/>
    </row>
    <row r="64877" ht="13.5">
      <c r="BF64877" s="82"/>
    </row>
    <row r="64878" ht="13.5">
      <c r="BF64878" s="82"/>
    </row>
    <row r="64879" ht="13.5">
      <c r="BF64879" s="82"/>
    </row>
    <row r="64880" ht="13.5">
      <c r="BF64880" s="82"/>
    </row>
    <row r="64881" ht="13.5">
      <c r="BF64881" s="82"/>
    </row>
    <row r="64882" ht="13.5">
      <c r="BF64882" s="82"/>
    </row>
    <row r="64883" ht="13.5">
      <c r="BF64883" s="82"/>
    </row>
    <row r="64884" ht="13.5">
      <c r="BF64884" s="82"/>
    </row>
    <row r="64885" ht="13.5">
      <c r="BF64885" s="82"/>
    </row>
    <row r="64886" ht="13.5">
      <c r="BF64886" s="82"/>
    </row>
    <row r="64887" ht="13.5">
      <c r="BF64887" s="82"/>
    </row>
    <row r="64888" ht="13.5">
      <c r="BF64888" s="82"/>
    </row>
    <row r="64889" ht="13.5">
      <c r="BF64889" s="82"/>
    </row>
    <row r="64890" ht="13.5">
      <c r="BF64890" s="82"/>
    </row>
    <row r="64891" ht="13.5">
      <c r="BF64891" s="82"/>
    </row>
    <row r="64892" ht="13.5">
      <c r="BF64892" s="82"/>
    </row>
    <row r="64893" ht="13.5">
      <c r="BF64893" s="82"/>
    </row>
    <row r="64894" ht="13.5">
      <c r="BF64894" s="82"/>
    </row>
    <row r="64895" ht="13.5">
      <c r="BF64895" s="82"/>
    </row>
    <row r="64896" ht="13.5">
      <c r="BF64896" s="82"/>
    </row>
    <row r="64897" ht="13.5">
      <c r="BF64897" s="82"/>
    </row>
    <row r="64898" ht="13.5">
      <c r="BF64898" s="82"/>
    </row>
    <row r="64899" ht="13.5">
      <c r="BF64899" s="82"/>
    </row>
    <row r="64900" ht="13.5">
      <c r="BF64900" s="82"/>
    </row>
    <row r="64901" ht="13.5">
      <c r="BF64901" s="82"/>
    </row>
    <row r="64902" ht="13.5">
      <c r="BF64902" s="82"/>
    </row>
    <row r="64903" ht="13.5">
      <c r="BF64903" s="82"/>
    </row>
    <row r="64904" ht="13.5">
      <c r="BF64904" s="82"/>
    </row>
    <row r="64905" ht="13.5">
      <c r="BF64905" s="82"/>
    </row>
    <row r="64906" ht="13.5">
      <c r="BF64906" s="82"/>
    </row>
    <row r="64907" ht="13.5">
      <c r="BF64907" s="82"/>
    </row>
    <row r="64908" ht="13.5">
      <c r="BF64908" s="82"/>
    </row>
    <row r="64909" ht="13.5">
      <c r="BF64909" s="82"/>
    </row>
    <row r="64910" ht="13.5">
      <c r="BF64910" s="82"/>
    </row>
    <row r="64911" ht="13.5">
      <c r="BF64911" s="82"/>
    </row>
    <row r="64912" ht="13.5">
      <c r="BF64912" s="82"/>
    </row>
    <row r="64913" ht="13.5">
      <c r="BF64913" s="82"/>
    </row>
    <row r="64914" ht="13.5">
      <c r="BF64914" s="82"/>
    </row>
    <row r="64915" ht="13.5">
      <c r="BF64915" s="82"/>
    </row>
    <row r="64916" ht="13.5">
      <c r="BF64916" s="82"/>
    </row>
    <row r="64917" ht="13.5">
      <c r="BF64917" s="82"/>
    </row>
    <row r="64918" ht="13.5">
      <c r="BF64918" s="82"/>
    </row>
    <row r="64919" ht="13.5">
      <c r="BF64919" s="82"/>
    </row>
    <row r="64920" ht="13.5">
      <c r="BF64920" s="82"/>
    </row>
    <row r="64921" ht="13.5">
      <c r="BF64921" s="82"/>
    </row>
    <row r="64922" ht="13.5">
      <c r="BF64922" s="82"/>
    </row>
    <row r="64923" ht="13.5">
      <c r="BF64923" s="82"/>
    </row>
    <row r="64924" ht="13.5">
      <c r="BF64924" s="82"/>
    </row>
    <row r="64925" ht="13.5">
      <c r="BF64925" s="82"/>
    </row>
    <row r="64926" ht="13.5">
      <c r="BF64926" s="82"/>
    </row>
    <row r="64927" ht="13.5">
      <c r="BF64927" s="82"/>
    </row>
    <row r="64928" ht="13.5">
      <c r="BF64928" s="82"/>
    </row>
    <row r="64929" ht="13.5">
      <c r="BF64929" s="82"/>
    </row>
    <row r="64930" ht="13.5">
      <c r="BF64930" s="82"/>
    </row>
    <row r="64931" ht="13.5">
      <c r="BF64931" s="82"/>
    </row>
    <row r="64932" ht="13.5">
      <c r="BF64932" s="82"/>
    </row>
    <row r="64933" ht="13.5">
      <c r="BF64933" s="82"/>
    </row>
    <row r="64934" ht="13.5">
      <c r="BF64934" s="82"/>
    </row>
    <row r="64935" ht="13.5">
      <c r="BF64935" s="82"/>
    </row>
    <row r="64936" ht="13.5">
      <c r="BF64936" s="82"/>
    </row>
    <row r="64937" ht="13.5">
      <c r="BF64937" s="82"/>
    </row>
    <row r="64938" ht="13.5">
      <c r="BF64938" s="82"/>
    </row>
    <row r="64939" ht="13.5">
      <c r="BF64939" s="82"/>
    </row>
    <row r="64940" ht="13.5">
      <c r="BF64940" s="82"/>
    </row>
    <row r="64941" ht="13.5">
      <c r="BF64941" s="82"/>
    </row>
    <row r="64942" ht="13.5">
      <c r="BF64942" s="82"/>
    </row>
    <row r="64943" ht="13.5">
      <c r="BF64943" s="82"/>
    </row>
    <row r="64944" ht="13.5">
      <c r="BF64944" s="82"/>
    </row>
    <row r="64945" ht="13.5">
      <c r="BF64945" s="82"/>
    </row>
    <row r="64946" ht="13.5">
      <c r="BF64946" s="82"/>
    </row>
    <row r="64947" ht="13.5">
      <c r="BF64947" s="82"/>
    </row>
    <row r="64948" ht="13.5">
      <c r="BF64948" s="82"/>
    </row>
    <row r="64949" ht="13.5">
      <c r="BF64949" s="82"/>
    </row>
    <row r="64950" ht="13.5">
      <c r="BF64950" s="82"/>
    </row>
    <row r="64951" ht="13.5">
      <c r="BF64951" s="82"/>
    </row>
    <row r="64952" ht="13.5">
      <c r="BF64952" s="82"/>
    </row>
    <row r="64953" ht="13.5">
      <c r="BF64953" s="82"/>
    </row>
    <row r="64954" ht="13.5">
      <c r="BF64954" s="82"/>
    </row>
    <row r="64955" ht="13.5">
      <c r="BF64955" s="82"/>
    </row>
    <row r="64956" ht="13.5">
      <c r="BF64956" s="82"/>
    </row>
    <row r="64957" ht="13.5">
      <c r="BF64957" s="82"/>
    </row>
    <row r="64958" ht="13.5">
      <c r="BF64958" s="82"/>
    </row>
    <row r="64959" ht="13.5">
      <c r="BF64959" s="82"/>
    </row>
    <row r="64960" ht="13.5">
      <c r="BF64960" s="82"/>
    </row>
    <row r="64961" ht="13.5">
      <c r="BF64961" s="82"/>
    </row>
    <row r="64962" ht="13.5">
      <c r="BF64962" s="82"/>
    </row>
    <row r="64963" ht="13.5">
      <c r="BF64963" s="82"/>
    </row>
    <row r="64964" ht="13.5">
      <c r="BF64964" s="82"/>
    </row>
    <row r="64965" ht="13.5">
      <c r="BF64965" s="82"/>
    </row>
    <row r="64966" ht="13.5">
      <c r="BF64966" s="82"/>
    </row>
    <row r="64967" ht="13.5">
      <c r="BF64967" s="82"/>
    </row>
    <row r="64968" ht="13.5">
      <c r="BF64968" s="82"/>
    </row>
    <row r="64969" ht="13.5">
      <c r="BF64969" s="82"/>
    </row>
    <row r="64970" ht="13.5">
      <c r="BF64970" s="82"/>
    </row>
    <row r="64971" ht="13.5">
      <c r="BF64971" s="82"/>
    </row>
    <row r="64972" ht="13.5">
      <c r="BF64972" s="82"/>
    </row>
    <row r="64973" ht="13.5">
      <c r="BF64973" s="82"/>
    </row>
    <row r="64974" ht="13.5">
      <c r="BF64974" s="82"/>
    </row>
    <row r="64975" ht="13.5">
      <c r="BF64975" s="82"/>
    </row>
    <row r="64976" ht="13.5">
      <c r="BF64976" s="82"/>
    </row>
    <row r="64977" ht="13.5">
      <c r="BF64977" s="82"/>
    </row>
    <row r="64978" ht="13.5">
      <c r="BF64978" s="82"/>
    </row>
    <row r="64979" ht="13.5">
      <c r="BF64979" s="82"/>
    </row>
    <row r="64980" ht="13.5">
      <c r="BF64980" s="82"/>
    </row>
    <row r="64981" ht="13.5">
      <c r="BF64981" s="82"/>
    </row>
    <row r="64982" ht="13.5">
      <c r="BF64982" s="82"/>
    </row>
    <row r="64983" ht="13.5">
      <c r="BF64983" s="82"/>
    </row>
    <row r="64984" ht="13.5">
      <c r="BF64984" s="82"/>
    </row>
    <row r="64985" ht="13.5">
      <c r="BF64985" s="82"/>
    </row>
    <row r="64986" ht="13.5">
      <c r="BF64986" s="82"/>
    </row>
    <row r="64987" ht="13.5">
      <c r="BF64987" s="82"/>
    </row>
    <row r="64988" ht="13.5">
      <c r="BF64988" s="82"/>
    </row>
    <row r="64989" ht="13.5">
      <c r="BF64989" s="82"/>
    </row>
    <row r="64990" ht="13.5">
      <c r="BF64990" s="82"/>
    </row>
    <row r="64991" ht="13.5">
      <c r="BF64991" s="82"/>
    </row>
    <row r="64992" ht="13.5">
      <c r="BF64992" s="82"/>
    </row>
    <row r="64993" ht="13.5">
      <c r="BF64993" s="82"/>
    </row>
    <row r="64994" ht="13.5">
      <c r="BF64994" s="82"/>
    </row>
    <row r="64995" ht="13.5">
      <c r="BF64995" s="82"/>
    </row>
    <row r="64996" ht="13.5">
      <c r="BF64996" s="82"/>
    </row>
    <row r="64997" ht="13.5">
      <c r="BF64997" s="82"/>
    </row>
    <row r="64998" ht="13.5">
      <c r="BF64998" s="82"/>
    </row>
    <row r="64999" ht="13.5">
      <c r="BF64999" s="82"/>
    </row>
    <row r="65000" ht="13.5">
      <c r="BF65000" s="82"/>
    </row>
    <row r="65001" ht="13.5">
      <c r="BF65001" s="82"/>
    </row>
    <row r="65002" ht="13.5">
      <c r="BF65002" s="82"/>
    </row>
    <row r="65003" ht="13.5">
      <c r="BF65003" s="82"/>
    </row>
    <row r="65004" ht="13.5">
      <c r="BF65004" s="82"/>
    </row>
    <row r="65005" ht="13.5">
      <c r="BF65005" s="82"/>
    </row>
    <row r="65006" ht="13.5">
      <c r="BF65006" s="82"/>
    </row>
    <row r="65007" ht="13.5">
      <c r="BF65007" s="82"/>
    </row>
    <row r="65008" ht="13.5">
      <c r="BF65008" s="82"/>
    </row>
    <row r="65009" ht="13.5">
      <c r="BF65009" s="82"/>
    </row>
    <row r="65010" ht="13.5">
      <c r="BF65010" s="82"/>
    </row>
    <row r="65011" ht="13.5">
      <c r="BF65011" s="82"/>
    </row>
    <row r="65012" ht="13.5">
      <c r="BF65012" s="82"/>
    </row>
    <row r="65013" ht="13.5">
      <c r="BF65013" s="82"/>
    </row>
    <row r="65014" ht="13.5">
      <c r="BF65014" s="82"/>
    </row>
    <row r="65015" ht="13.5">
      <c r="BF65015" s="82"/>
    </row>
    <row r="65016" ht="13.5">
      <c r="BF65016" s="82"/>
    </row>
    <row r="65017" ht="13.5">
      <c r="BF65017" s="82"/>
    </row>
    <row r="65018" ht="13.5">
      <c r="BF65018" s="82"/>
    </row>
    <row r="65019" ht="13.5">
      <c r="BF65019" s="82"/>
    </row>
    <row r="65020" ht="13.5">
      <c r="BF65020" s="82"/>
    </row>
    <row r="65021" ht="13.5">
      <c r="BF65021" s="82"/>
    </row>
    <row r="65022" ht="13.5">
      <c r="BF65022" s="82"/>
    </row>
    <row r="65023" ht="13.5">
      <c r="BF65023" s="82"/>
    </row>
    <row r="65024" ht="13.5">
      <c r="BF65024" s="82"/>
    </row>
    <row r="65025" ht="13.5">
      <c r="BF65025" s="82"/>
    </row>
    <row r="65026" ht="13.5">
      <c r="BF65026" s="82"/>
    </row>
    <row r="65027" ht="13.5">
      <c r="BF65027" s="82"/>
    </row>
    <row r="65028" ht="13.5">
      <c r="BF65028" s="82"/>
    </row>
    <row r="65029" ht="13.5">
      <c r="BF65029" s="82"/>
    </row>
    <row r="65030" ht="13.5">
      <c r="BF65030" s="82"/>
    </row>
    <row r="65031" ht="13.5">
      <c r="BF65031" s="82"/>
    </row>
    <row r="65032" ht="13.5">
      <c r="BF65032" s="82"/>
    </row>
    <row r="65033" ht="13.5">
      <c r="BF65033" s="82"/>
    </row>
    <row r="65034" ht="13.5">
      <c r="BF65034" s="82"/>
    </row>
    <row r="65035" ht="13.5">
      <c r="BF65035" s="82"/>
    </row>
    <row r="65036" ht="13.5">
      <c r="BF65036" s="82"/>
    </row>
    <row r="65037" ht="13.5">
      <c r="BF65037" s="82"/>
    </row>
    <row r="65038" ht="13.5">
      <c r="BF65038" s="82"/>
    </row>
    <row r="65039" ht="13.5">
      <c r="BF65039" s="82"/>
    </row>
    <row r="65040" ht="13.5">
      <c r="BF65040" s="82"/>
    </row>
    <row r="65041" ht="13.5">
      <c r="BF65041" s="82"/>
    </row>
    <row r="65042" ht="13.5">
      <c r="BF65042" s="82"/>
    </row>
    <row r="65043" ht="13.5">
      <c r="BF65043" s="82"/>
    </row>
    <row r="65044" ht="13.5">
      <c r="BF65044" s="82"/>
    </row>
    <row r="65045" ht="13.5">
      <c r="BF65045" s="82"/>
    </row>
    <row r="65046" ht="13.5">
      <c r="BF65046" s="82"/>
    </row>
    <row r="65047" ht="13.5">
      <c r="BF65047" s="82"/>
    </row>
    <row r="65048" ht="13.5">
      <c r="BF65048" s="82"/>
    </row>
    <row r="65049" ht="13.5">
      <c r="BF65049" s="82"/>
    </row>
    <row r="65050" ht="13.5">
      <c r="BF65050" s="82"/>
    </row>
    <row r="65051" ht="13.5">
      <c r="BF65051" s="82"/>
    </row>
    <row r="65052" ht="13.5">
      <c r="BF65052" s="82"/>
    </row>
    <row r="65053" ht="13.5">
      <c r="BF65053" s="82"/>
    </row>
    <row r="65054" ht="13.5">
      <c r="BF65054" s="82"/>
    </row>
    <row r="65055" ht="13.5">
      <c r="BF65055" s="82"/>
    </row>
    <row r="65056" ht="13.5">
      <c r="BF65056" s="82"/>
    </row>
    <row r="65057" ht="13.5">
      <c r="BF65057" s="82"/>
    </row>
    <row r="65058" ht="13.5">
      <c r="BF65058" s="82"/>
    </row>
    <row r="65059" ht="13.5">
      <c r="BF65059" s="82"/>
    </row>
    <row r="65060" ht="13.5">
      <c r="BF65060" s="82"/>
    </row>
    <row r="65061" ht="13.5">
      <c r="BF65061" s="82"/>
    </row>
    <row r="65062" ht="13.5">
      <c r="BF65062" s="82"/>
    </row>
    <row r="65063" ht="13.5">
      <c r="BF65063" s="82"/>
    </row>
    <row r="65064" ht="13.5">
      <c r="BF65064" s="82"/>
    </row>
    <row r="65065" ht="13.5">
      <c r="BF65065" s="82"/>
    </row>
    <row r="65066" ht="13.5">
      <c r="BF65066" s="82"/>
    </row>
    <row r="65067" ht="13.5">
      <c r="BF65067" s="82"/>
    </row>
    <row r="65068" ht="13.5">
      <c r="BF65068" s="82"/>
    </row>
    <row r="65069" ht="13.5">
      <c r="BF65069" s="82"/>
    </row>
    <row r="65070" ht="13.5">
      <c r="BF65070" s="82"/>
    </row>
    <row r="65071" ht="13.5">
      <c r="BF65071" s="82"/>
    </row>
    <row r="65072" ht="13.5">
      <c r="BF65072" s="82"/>
    </row>
    <row r="65073" ht="13.5">
      <c r="BF65073" s="82"/>
    </row>
    <row r="65074" ht="13.5">
      <c r="BF65074" s="82"/>
    </row>
    <row r="65075" ht="13.5">
      <c r="BF65075" s="82"/>
    </row>
    <row r="65076" ht="13.5">
      <c r="BF65076" s="82"/>
    </row>
    <row r="65077" ht="13.5">
      <c r="BF65077" s="82"/>
    </row>
    <row r="65078" ht="13.5">
      <c r="BF65078" s="82"/>
    </row>
    <row r="65079" ht="13.5">
      <c r="BF65079" s="82"/>
    </row>
    <row r="65080" ht="13.5">
      <c r="BF65080" s="82"/>
    </row>
    <row r="65081" ht="13.5">
      <c r="BF65081" s="82"/>
    </row>
    <row r="65082" ht="13.5">
      <c r="BF65082" s="82"/>
    </row>
    <row r="65083" ht="13.5">
      <c r="BF65083" s="82"/>
    </row>
    <row r="65084" ht="13.5">
      <c r="BF65084" s="82"/>
    </row>
    <row r="65085" ht="13.5">
      <c r="BF65085" s="82"/>
    </row>
    <row r="65086" ht="13.5">
      <c r="BF65086" s="82"/>
    </row>
    <row r="65087" ht="13.5">
      <c r="BF65087" s="82"/>
    </row>
    <row r="65088" ht="13.5">
      <c r="BF65088" s="82"/>
    </row>
    <row r="65089" ht="13.5">
      <c r="BF65089" s="82"/>
    </row>
    <row r="65090" ht="13.5">
      <c r="BF65090" s="82"/>
    </row>
    <row r="65091" ht="13.5">
      <c r="BF65091" s="82"/>
    </row>
    <row r="65092" ht="13.5">
      <c r="BF65092" s="82"/>
    </row>
    <row r="65093" ht="13.5">
      <c r="BF65093" s="82"/>
    </row>
    <row r="65094" ht="13.5">
      <c r="BF65094" s="82"/>
    </row>
    <row r="65095" ht="13.5">
      <c r="BF65095" s="82"/>
    </row>
    <row r="65096" ht="13.5">
      <c r="BF65096" s="82"/>
    </row>
    <row r="65097" ht="13.5">
      <c r="BF65097" s="82"/>
    </row>
    <row r="65098" ht="13.5">
      <c r="BF65098" s="82"/>
    </row>
    <row r="65099" ht="13.5">
      <c r="BF65099" s="82"/>
    </row>
    <row r="65100" ht="13.5">
      <c r="BF65100" s="82"/>
    </row>
    <row r="65101" ht="13.5">
      <c r="BF65101" s="82"/>
    </row>
    <row r="65102" ht="13.5">
      <c r="BF65102" s="82"/>
    </row>
    <row r="65103" ht="13.5">
      <c r="BF65103" s="82"/>
    </row>
    <row r="65104" ht="13.5">
      <c r="BF65104" s="82"/>
    </row>
    <row r="65105" ht="13.5">
      <c r="BF65105" s="82"/>
    </row>
    <row r="65106" ht="13.5">
      <c r="BF65106" s="82"/>
    </row>
    <row r="65107" ht="13.5">
      <c r="BF65107" s="82"/>
    </row>
    <row r="65108" ht="13.5">
      <c r="BF65108" s="82"/>
    </row>
    <row r="65109" ht="13.5">
      <c r="BF65109" s="82"/>
    </row>
    <row r="65110" ht="13.5">
      <c r="BF65110" s="82"/>
    </row>
    <row r="65111" ht="13.5">
      <c r="BF65111" s="82"/>
    </row>
    <row r="65112" ht="13.5">
      <c r="BF65112" s="82"/>
    </row>
    <row r="65113" ht="13.5">
      <c r="BF65113" s="82"/>
    </row>
    <row r="65114" ht="13.5">
      <c r="BF65114" s="82"/>
    </row>
    <row r="65115" ht="13.5">
      <c r="BF65115" s="82"/>
    </row>
    <row r="65116" ht="13.5">
      <c r="BF65116" s="82"/>
    </row>
    <row r="65117" ht="13.5">
      <c r="BF65117" s="82"/>
    </row>
    <row r="65118" ht="13.5">
      <c r="BF65118" s="82"/>
    </row>
    <row r="65119" ht="13.5">
      <c r="BF65119" s="82"/>
    </row>
    <row r="65120" ht="13.5">
      <c r="BF65120" s="82"/>
    </row>
    <row r="65121" ht="13.5">
      <c r="BF65121" s="82"/>
    </row>
    <row r="65122" ht="13.5">
      <c r="BF65122" s="82"/>
    </row>
    <row r="65123" ht="13.5">
      <c r="BF65123" s="82"/>
    </row>
    <row r="65124" ht="13.5">
      <c r="BF65124" s="82"/>
    </row>
    <row r="65125" ht="13.5">
      <c r="BF65125" s="82"/>
    </row>
    <row r="65126" ht="13.5">
      <c r="BF65126" s="82"/>
    </row>
    <row r="65127" ht="13.5">
      <c r="BF65127" s="82"/>
    </row>
    <row r="65128" ht="13.5">
      <c r="BF65128" s="82"/>
    </row>
    <row r="65129" ht="13.5">
      <c r="BF65129" s="82"/>
    </row>
    <row r="65130" ht="13.5">
      <c r="BF65130" s="82"/>
    </row>
    <row r="65131" ht="13.5">
      <c r="BF65131" s="82"/>
    </row>
    <row r="65132" ht="13.5">
      <c r="BF65132" s="82"/>
    </row>
    <row r="65133" ht="13.5">
      <c r="BF65133" s="82"/>
    </row>
    <row r="65134" ht="13.5">
      <c r="BF65134" s="82"/>
    </row>
    <row r="65135" ht="13.5">
      <c r="BF65135" s="82"/>
    </row>
    <row r="65136" ht="13.5">
      <c r="BF65136" s="82"/>
    </row>
    <row r="65137" ht="13.5">
      <c r="BF65137" s="82"/>
    </row>
    <row r="65138" ht="13.5">
      <c r="BF65138" s="82"/>
    </row>
    <row r="65139" ht="13.5">
      <c r="BF65139" s="82"/>
    </row>
    <row r="65140" ht="13.5">
      <c r="BF65140" s="82"/>
    </row>
    <row r="65141" ht="13.5">
      <c r="BF65141" s="82"/>
    </row>
    <row r="65142" ht="13.5">
      <c r="BF65142" s="82"/>
    </row>
    <row r="65143" ht="13.5">
      <c r="BF65143" s="82"/>
    </row>
    <row r="65144" ht="13.5">
      <c r="BF65144" s="82"/>
    </row>
    <row r="65145" ht="13.5">
      <c r="BF65145" s="82"/>
    </row>
    <row r="65146" ht="13.5">
      <c r="BF65146" s="82"/>
    </row>
    <row r="65147" ht="13.5">
      <c r="BF65147" s="82"/>
    </row>
    <row r="65148" ht="13.5">
      <c r="BF65148" s="82"/>
    </row>
    <row r="65149" ht="13.5">
      <c r="BF65149" s="82"/>
    </row>
    <row r="65150" ht="13.5">
      <c r="BF65150" s="82"/>
    </row>
    <row r="65151" ht="13.5">
      <c r="BF65151" s="82"/>
    </row>
    <row r="65152" ht="13.5">
      <c r="BF65152" s="82"/>
    </row>
    <row r="65153" ht="13.5">
      <c r="BF65153" s="82"/>
    </row>
    <row r="65154" ht="13.5">
      <c r="BF65154" s="82"/>
    </row>
    <row r="65155" ht="13.5">
      <c r="BF65155" s="82"/>
    </row>
    <row r="65156" ht="13.5">
      <c r="BF65156" s="82"/>
    </row>
    <row r="65157" ht="13.5">
      <c r="BF65157" s="82"/>
    </row>
    <row r="65158" ht="13.5">
      <c r="BF65158" s="82"/>
    </row>
    <row r="65159" ht="13.5">
      <c r="BF65159" s="82"/>
    </row>
    <row r="65160" ht="13.5">
      <c r="BF65160" s="82"/>
    </row>
    <row r="65161" ht="13.5">
      <c r="BF65161" s="82"/>
    </row>
    <row r="65162" ht="13.5">
      <c r="BF65162" s="82"/>
    </row>
    <row r="65163" ht="13.5">
      <c r="BF65163" s="82"/>
    </row>
    <row r="65164" ht="13.5">
      <c r="BF65164" s="82"/>
    </row>
    <row r="65165" ht="13.5">
      <c r="BF65165" s="82"/>
    </row>
    <row r="65166" ht="13.5">
      <c r="BF65166" s="82"/>
    </row>
    <row r="65167" ht="13.5">
      <c r="BF65167" s="82"/>
    </row>
    <row r="65168" ht="13.5">
      <c r="BF65168" s="82"/>
    </row>
    <row r="65169" ht="13.5">
      <c r="BF65169" s="82"/>
    </row>
    <row r="65170" ht="13.5">
      <c r="BF65170" s="82"/>
    </row>
    <row r="65171" ht="13.5">
      <c r="BF65171" s="82"/>
    </row>
    <row r="65172" ht="13.5">
      <c r="BF65172" s="82"/>
    </row>
    <row r="65173" ht="13.5">
      <c r="BF65173" s="82"/>
    </row>
    <row r="65174" ht="13.5">
      <c r="BF65174" s="82"/>
    </row>
    <row r="65175" ht="13.5">
      <c r="BF65175" s="82"/>
    </row>
    <row r="65176" ht="13.5">
      <c r="BF65176" s="82"/>
    </row>
    <row r="65177" ht="13.5">
      <c r="BF65177" s="82"/>
    </row>
    <row r="65178" ht="13.5">
      <c r="BF65178" s="82"/>
    </row>
    <row r="65179" ht="13.5">
      <c r="BF65179" s="82"/>
    </row>
    <row r="65180" ht="13.5">
      <c r="BF65180" s="82"/>
    </row>
    <row r="65181" ht="13.5">
      <c r="BF65181" s="82"/>
    </row>
    <row r="65182" ht="13.5">
      <c r="BF65182" s="82"/>
    </row>
    <row r="65183" ht="13.5">
      <c r="BF65183" s="82"/>
    </row>
    <row r="65184" ht="13.5">
      <c r="BF65184" s="82"/>
    </row>
    <row r="65185" ht="13.5">
      <c r="BF65185" s="82"/>
    </row>
    <row r="65186" ht="13.5">
      <c r="BF65186" s="82"/>
    </row>
    <row r="65187" ht="13.5">
      <c r="BF65187" s="82"/>
    </row>
    <row r="65188" ht="13.5">
      <c r="BF65188" s="82"/>
    </row>
    <row r="65189" ht="13.5">
      <c r="BF65189" s="82"/>
    </row>
    <row r="65190" ht="13.5">
      <c r="BF65190" s="82"/>
    </row>
    <row r="65191" ht="13.5">
      <c r="BF65191" s="82"/>
    </row>
    <row r="65192" ht="13.5">
      <c r="BF65192" s="82"/>
    </row>
    <row r="65193" ht="13.5">
      <c r="BF65193" s="82"/>
    </row>
    <row r="65194" ht="13.5">
      <c r="BF65194" s="82"/>
    </row>
    <row r="65195" ht="13.5">
      <c r="BF65195" s="82"/>
    </row>
    <row r="65196" ht="13.5">
      <c r="BF65196" s="82"/>
    </row>
    <row r="65197" ht="13.5">
      <c r="BF65197" s="82"/>
    </row>
    <row r="65198" ht="13.5">
      <c r="BF65198" s="82"/>
    </row>
    <row r="65199" ht="13.5">
      <c r="BF65199" s="82"/>
    </row>
    <row r="65200" ht="13.5">
      <c r="BF65200" s="82"/>
    </row>
    <row r="65201" ht="13.5">
      <c r="BF65201" s="82"/>
    </row>
    <row r="65202" ht="13.5">
      <c r="BF65202" s="82"/>
    </row>
    <row r="65203" ht="13.5">
      <c r="BF65203" s="82"/>
    </row>
    <row r="65204" ht="13.5">
      <c r="BF65204" s="82"/>
    </row>
    <row r="65205" ht="13.5">
      <c r="BF65205" s="82"/>
    </row>
    <row r="65206" ht="13.5">
      <c r="BF65206" s="82"/>
    </row>
    <row r="65207" ht="13.5">
      <c r="BF65207" s="82"/>
    </row>
    <row r="65208" ht="13.5">
      <c r="BF65208" s="82"/>
    </row>
    <row r="65209" ht="13.5">
      <c r="BF65209" s="82"/>
    </row>
    <row r="65210" ht="13.5">
      <c r="BF65210" s="82"/>
    </row>
    <row r="65211" ht="13.5">
      <c r="BF65211" s="82"/>
    </row>
    <row r="65212" ht="13.5">
      <c r="BF65212" s="82"/>
    </row>
    <row r="65213" ht="13.5">
      <c r="BF65213" s="82"/>
    </row>
    <row r="65214" ht="13.5">
      <c r="BF65214" s="82"/>
    </row>
    <row r="65215" ht="13.5">
      <c r="BF65215" s="82"/>
    </row>
    <row r="65216" ht="13.5">
      <c r="BF65216" s="82"/>
    </row>
    <row r="65217" ht="13.5">
      <c r="BF65217" s="82"/>
    </row>
    <row r="65218" ht="13.5">
      <c r="BF65218" s="82"/>
    </row>
    <row r="65219" ht="13.5">
      <c r="BF65219" s="82"/>
    </row>
    <row r="65220" ht="13.5">
      <c r="BF65220" s="82"/>
    </row>
    <row r="65221" ht="13.5">
      <c r="BF65221" s="82"/>
    </row>
    <row r="65222" ht="13.5">
      <c r="BF65222" s="82"/>
    </row>
    <row r="65223" ht="13.5">
      <c r="BF65223" s="82"/>
    </row>
    <row r="65224" ht="13.5">
      <c r="BF65224" s="82"/>
    </row>
    <row r="65225" ht="13.5">
      <c r="BF65225" s="82"/>
    </row>
    <row r="65226" ht="13.5">
      <c r="BF65226" s="82"/>
    </row>
    <row r="65227" ht="13.5">
      <c r="BF65227" s="82"/>
    </row>
    <row r="65228" ht="13.5">
      <c r="BF65228" s="82"/>
    </row>
    <row r="65229" ht="13.5">
      <c r="BF65229" s="82"/>
    </row>
    <row r="65230" ht="13.5">
      <c r="BF65230" s="82"/>
    </row>
    <row r="65231" ht="13.5">
      <c r="BF65231" s="82"/>
    </row>
    <row r="65232" ht="13.5">
      <c r="BF65232" s="82"/>
    </row>
    <row r="65233" ht="13.5">
      <c r="BF65233" s="82"/>
    </row>
    <row r="65234" ht="13.5">
      <c r="BF65234" s="82"/>
    </row>
    <row r="65235" ht="13.5">
      <c r="BF65235" s="82"/>
    </row>
    <row r="65236" ht="13.5">
      <c r="BF65236" s="82"/>
    </row>
    <row r="65237" ht="13.5">
      <c r="BF65237" s="82"/>
    </row>
    <row r="65238" ht="13.5">
      <c r="BF65238" s="82"/>
    </row>
    <row r="65239" ht="13.5">
      <c r="BF65239" s="82"/>
    </row>
    <row r="65240" ht="13.5">
      <c r="BF65240" s="82"/>
    </row>
    <row r="65241" ht="13.5">
      <c r="BF65241" s="82"/>
    </row>
    <row r="65242" ht="13.5">
      <c r="BF65242" s="82"/>
    </row>
    <row r="65243" ht="13.5">
      <c r="BF65243" s="82"/>
    </row>
    <row r="65244" ht="13.5">
      <c r="BF65244" s="82"/>
    </row>
    <row r="65245" ht="13.5">
      <c r="BF65245" s="82"/>
    </row>
    <row r="65246" ht="13.5">
      <c r="BF65246" s="82"/>
    </row>
    <row r="65247" ht="13.5">
      <c r="BF65247" s="82"/>
    </row>
    <row r="65248" ht="13.5">
      <c r="BF65248" s="82"/>
    </row>
    <row r="65249" ht="13.5">
      <c r="BF65249" s="82"/>
    </row>
    <row r="65250" ht="13.5">
      <c r="BF65250" s="82"/>
    </row>
    <row r="65251" ht="13.5">
      <c r="BF65251" s="82"/>
    </row>
    <row r="65252" ht="13.5">
      <c r="BF65252" s="82"/>
    </row>
    <row r="65253" ht="13.5">
      <c r="BF65253" s="82"/>
    </row>
    <row r="65254" ht="13.5">
      <c r="BF65254" s="82"/>
    </row>
    <row r="65255" ht="13.5">
      <c r="BF65255" s="82"/>
    </row>
    <row r="65256" ht="13.5">
      <c r="BF65256" s="82"/>
    </row>
    <row r="65257" ht="13.5">
      <c r="BF65257" s="82"/>
    </row>
    <row r="65258" ht="13.5">
      <c r="BF65258" s="82"/>
    </row>
    <row r="65259" ht="13.5">
      <c r="BF65259" s="82"/>
    </row>
    <row r="65260" ht="13.5">
      <c r="BF65260" s="82"/>
    </row>
    <row r="65261" ht="13.5">
      <c r="BF65261" s="82"/>
    </row>
    <row r="65262" ht="13.5">
      <c r="BF65262" s="82"/>
    </row>
    <row r="65263" ht="13.5">
      <c r="BF65263" s="82"/>
    </row>
    <row r="65264" ht="13.5">
      <c r="BF65264" s="82"/>
    </row>
    <row r="65265" ht="13.5">
      <c r="BF65265" s="82"/>
    </row>
    <row r="65266" ht="13.5">
      <c r="BF65266" s="82"/>
    </row>
    <row r="65267" ht="13.5">
      <c r="BF65267" s="82"/>
    </row>
    <row r="65268" ht="13.5">
      <c r="BF65268" s="82"/>
    </row>
    <row r="65269" ht="13.5">
      <c r="BF65269" s="82"/>
    </row>
    <row r="65270" ht="13.5">
      <c r="BF65270" s="82"/>
    </row>
    <row r="65271" ht="13.5">
      <c r="BF65271" s="82"/>
    </row>
    <row r="65272" ht="13.5">
      <c r="BF65272" s="82"/>
    </row>
    <row r="65273" ht="13.5">
      <c r="BF65273" s="82"/>
    </row>
    <row r="65274" ht="13.5">
      <c r="BF65274" s="82"/>
    </row>
    <row r="65275" ht="13.5">
      <c r="BF65275" s="82"/>
    </row>
    <row r="65276" ht="13.5">
      <c r="BF65276" s="82"/>
    </row>
    <row r="65277" ht="13.5">
      <c r="BF65277" s="82"/>
    </row>
    <row r="65278" ht="13.5">
      <c r="BF65278" s="82"/>
    </row>
    <row r="65279" ht="13.5">
      <c r="BF65279" s="82"/>
    </row>
    <row r="65280" ht="13.5">
      <c r="BF65280" s="82"/>
    </row>
    <row r="65281" ht="13.5">
      <c r="BF65281" s="82"/>
    </row>
    <row r="65282" ht="13.5">
      <c r="BF65282" s="82"/>
    </row>
    <row r="65283" ht="13.5">
      <c r="BF65283" s="82"/>
    </row>
    <row r="65284" ht="13.5">
      <c r="BF65284" s="82"/>
    </row>
    <row r="65285" ht="13.5">
      <c r="BF65285" s="82"/>
    </row>
    <row r="65286" ht="13.5">
      <c r="BF65286" s="82"/>
    </row>
    <row r="65287" ht="13.5">
      <c r="BF65287" s="82"/>
    </row>
    <row r="65288" ht="13.5">
      <c r="BF65288" s="82"/>
    </row>
    <row r="65289" ht="13.5">
      <c r="BF65289" s="82"/>
    </row>
    <row r="65290" ht="13.5">
      <c r="BF65290" s="82"/>
    </row>
    <row r="65291" ht="13.5">
      <c r="BF65291" s="82"/>
    </row>
    <row r="65292" ht="13.5">
      <c r="BF65292" s="82"/>
    </row>
    <row r="65293" ht="13.5">
      <c r="BF65293" s="82"/>
    </row>
    <row r="65294" ht="13.5">
      <c r="BF65294" s="82"/>
    </row>
    <row r="65295" ht="13.5">
      <c r="BF65295" s="82"/>
    </row>
    <row r="65296" ht="13.5">
      <c r="BF65296" s="82"/>
    </row>
    <row r="65297" ht="13.5">
      <c r="BF65297" s="82"/>
    </row>
    <row r="65298" ht="13.5">
      <c r="BF65298" s="82"/>
    </row>
    <row r="65299" ht="13.5">
      <c r="BF65299" s="82"/>
    </row>
    <row r="65300" ht="13.5">
      <c r="BF65300" s="82"/>
    </row>
    <row r="65301" ht="13.5">
      <c r="BF65301" s="82"/>
    </row>
    <row r="65302" ht="13.5">
      <c r="BF65302" s="82"/>
    </row>
    <row r="65303" ht="13.5">
      <c r="BF65303" s="82"/>
    </row>
    <row r="65304" ht="13.5">
      <c r="BF65304" s="82"/>
    </row>
    <row r="65305" ht="13.5">
      <c r="BF65305" s="82"/>
    </row>
    <row r="65306" ht="13.5">
      <c r="BF65306" s="82"/>
    </row>
    <row r="65307" ht="13.5">
      <c r="BF65307" s="82"/>
    </row>
    <row r="65308" ht="13.5">
      <c r="BF65308" s="82"/>
    </row>
    <row r="65309" ht="13.5">
      <c r="BF65309" s="82"/>
    </row>
    <row r="65310" ht="13.5">
      <c r="BF65310" s="82"/>
    </row>
    <row r="65311" ht="13.5">
      <c r="BF65311" s="82"/>
    </row>
    <row r="65312" ht="13.5">
      <c r="BF65312" s="82"/>
    </row>
    <row r="65313" ht="13.5">
      <c r="BF65313" s="82"/>
    </row>
    <row r="65314" ht="13.5">
      <c r="BF65314" s="82"/>
    </row>
    <row r="65315" ht="13.5">
      <c r="BF65315" s="82"/>
    </row>
    <row r="65316" ht="13.5">
      <c r="BF65316" s="82"/>
    </row>
    <row r="65317" ht="13.5">
      <c r="BF65317" s="82"/>
    </row>
    <row r="65318" ht="13.5">
      <c r="BF65318" s="82"/>
    </row>
    <row r="65319" ht="13.5">
      <c r="BF65319" s="82"/>
    </row>
    <row r="65320" ht="13.5">
      <c r="BF65320" s="82"/>
    </row>
    <row r="65321" ht="13.5">
      <c r="BF65321" s="82"/>
    </row>
    <row r="65322" ht="13.5">
      <c r="BF65322" s="82"/>
    </row>
    <row r="65323" ht="13.5">
      <c r="BF65323" s="82"/>
    </row>
    <row r="65324" ht="13.5">
      <c r="BF65324" s="82"/>
    </row>
    <row r="65325" ht="13.5">
      <c r="BF65325" s="82"/>
    </row>
    <row r="65326" ht="13.5">
      <c r="BF65326" s="82"/>
    </row>
    <row r="65327" ht="13.5">
      <c r="BF65327" s="82"/>
    </row>
    <row r="65328" ht="13.5">
      <c r="BF65328" s="82"/>
    </row>
    <row r="65329" ht="13.5">
      <c r="BF65329" s="82"/>
    </row>
    <row r="65330" ht="13.5">
      <c r="BF65330" s="82"/>
    </row>
    <row r="65331" ht="13.5">
      <c r="BF65331" s="82"/>
    </row>
    <row r="65332" ht="13.5">
      <c r="BF65332" s="82"/>
    </row>
    <row r="65333" ht="13.5">
      <c r="BF65333" s="82"/>
    </row>
    <row r="65334" ht="13.5">
      <c r="BF65334" s="82"/>
    </row>
    <row r="65335" ht="13.5">
      <c r="BF65335" s="82"/>
    </row>
    <row r="65336" ht="13.5">
      <c r="BF65336" s="82"/>
    </row>
    <row r="65337" ht="13.5">
      <c r="BF65337" s="82"/>
    </row>
    <row r="65338" ht="13.5">
      <c r="BF65338" s="82"/>
    </row>
    <row r="65339" ht="13.5">
      <c r="BF65339" s="82"/>
    </row>
    <row r="65340" ht="13.5">
      <c r="BF65340" s="82"/>
    </row>
    <row r="65341" ht="13.5">
      <c r="BF65341" s="82"/>
    </row>
    <row r="65342" ht="13.5">
      <c r="BF65342" s="82"/>
    </row>
    <row r="65343" ht="13.5">
      <c r="BF65343" s="82"/>
    </row>
    <row r="65344" ht="13.5">
      <c r="BF65344" s="82"/>
    </row>
    <row r="65345" ht="13.5">
      <c r="BF65345" s="82"/>
    </row>
    <row r="65346" ht="13.5">
      <c r="BF65346" s="82"/>
    </row>
    <row r="65347" ht="13.5">
      <c r="BF65347" s="82"/>
    </row>
    <row r="65348" ht="13.5">
      <c r="BF65348" s="82"/>
    </row>
    <row r="65349" ht="13.5">
      <c r="BF65349" s="82"/>
    </row>
    <row r="65350" ht="13.5">
      <c r="BF65350" s="82"/>
    </row>
    <row r="65351" ht="13.5">
      <c r="BF65351" s="82"/>
    </row>
    <row r="65352" ht="13.5">
      <c r="BF65352" s="82"/>
    </row>
    <row r="65353" ht="13.5">
      <c r="BF65353" s="82"/>
    </row>
    <row r="65354" ht="13.5">
      <c r="BF65354" s="82"/>
    </row>
    <row r="65355" ht="13.5">
      <c r="BF65355" s="82"/>
    </row>
    <row r="65356" ht="13.5">
      <c r="BF65356" s="82"/>
    </row>
    <row r="65357" ht="13.5">
      <c r="BF65357" s="82"/>
    </row>
    <row r="65358" ht="13.5">
      <c r="BF65358" s="82"/>
    </row>
    <row r="65359" ht="13.5">
      <c r="BF65359" s="82"/>
    </row>
    <row r="65360" ht="13.5">
      <c r="BF65360" s="82"/>
    </row>
    <row r="65361" ht="13.5">
      <c r="BF65361" s="82"/>
    </row>
    <row r="65362" ht="13.5">
      <c r="BF65362" s="82"/>
    </row>
    <row r="65363" ht="13.5">
      <c r="BF65363" s="82"/>
    </row>
    <row r="65364" ht="13.5">
      <c r="BF65364" s="82"/>
    </row>
    <row r="65365" ht="13.5">
      <c r="BF65365" s="82"/>
    </row>
    <row r="65366" ht="13.5">
      <c r="BF65366" s="82"/>
    </row>
    <row r="65367" ht="13.5">
      <c r="BF65367" s="82"/>
    </row>
    <row r="65368" ht="13.5">
      <c r="BF65368" s="82"/>
    </row>
    <row r="65369" ht="13.5">
      <c r="BF65369" s="82"/>
    </row>
    <row r="65370" ht="13.5">
      <c r="BF65370" s="82"/>
    </row>
    <row r="65371" ht="13.5">
      <c r="BF65371" s="82"/>
    </row>
    <row r="65372" ht="13.5">
      <c r="BF65372" s="82"/>
    </row>
    <row r="65373" ht="13.5">
      <c r="BF65373" s="82"/>
    </row>
    <row r="65374" ht="13.5">
      <c r="BF65374" s="82"/>
    </row>
    <row r="65375" ht="13.5">
      <c r="BF65375" s="82"/>
    </row>
    <row r="65376" ht="13.5">
      <c r="BF65376" s="82"/>
    </row>
    <row r="65377" ht="13.5">
      <c r="BF65377" s="82"/>
    </row>
    <row r="65378" ht="13.5">
      <c r="BF65378" s="82"/>
    </row>
    <row r="65379" ht="13.5">
      <c r="BF65379" s="82"/>
    </row>
    <row r="65380" ht="13.5">
      <c r="BF65380" s="82"/>
    </row>
    <row r="65381" ht="13.5">
      <c r="BF65381" s="82"/>
    </row>
    <row r="65382" ht="13.5">
      <c r="BF65382" s="82"/>
    </row>
    <row r="65383" ht="13.5">
      <c r="BF65383" s="82"/>
    </row>
    <row r="65384" ht="13.5">
      <c r="BF65384" s="82"/>
    </row>
    <row r="65385" ht="13.5">
      <c r="BF65385" s="82"/>
    </row>
    <row r="65386" ht="13.5">
      <c r="BF65386" s="82"/>
    </row>
    <row r="65387" ht="13.5">
      <c r="BF65387" s="82"/>
    </row>
    <row r="65388" ht="13.5">
      <c r="BF65388" s="82"/>
    </row>
    <row r="65389" ht="13.5">
      <c r="BF65389" s="82"/>
    </row>
    <row r="65390" ht="13.5">
      <c r="BF65390" s="82"/>
    </row>
    <row r="65391" ht="13.5">
      <c r="BF65391" s="82"/>
    </row>
    <row r="65392" ht="13.5">
      <c r="BF65392" s="82"/>
    </row>
    <row r="65393" ht="13.5">
      <c r="BF65393" s="82"/>
    </row>
    <row r="65394" ht="13.5">
      <c r="BF65394" s="82"/>
    </row>
    <row r="65395" ht="13.5">
      <c r="BF65395" s="82"/>
    </row>
    <row r="65396" ht="13.5">
      <c r="BF65396" s="82"/>
    </row>
    <row r="65397" ht="13.5">
      <c r="BF65397" s="82"/>
    </row>
    <row r="65398" ht="13.5">
      <c r="BF65398" s="82"/>
    </row>
    <row r="65399" ht="13.5">
      <c r="BF65399" s="82"/>
    </row>
    <row r="65400" ht="13.5">
      <c r="BF65400" s="82"/>
    </row>
    <row r="65401" ht="13.5">
      <c r="BF65401" s="82"/>
    </row>
    <row r="65402" ht="13.5">
      <c r="BF65402" s="82"/>
    </row>
    <row r="65403" ht="13.5">
      <c r="BF65403" s="82"/>
    </row>
    <row r="65404" ht="13.5">
      <c r="BF65404" s="82"/>
    </row>
    <row r="65405" ht="13.5">
      <c r="BF65405" s="82"/>
    </row>
    <row r="65406" ht="13.5">
      <c r="BF65406" s="82"/>
    </row>
    <row r="65407" ht="13.5">
      <c r="BF65407" s="82"/>
    </row>
    <row r="65408" ht="13.5">
      <c r="BF65408" s="82"/>
    </row>
    <row r="65409" ht="13.5">
      <c r="BF65409" s="82"/>
    </row>
    <row r="65410" ht="13.5">
      <c r="BF65410" s="82"/>
    </row>
    <row r="65411" ht="13.5">
      <c r="BF65411" s="82"/>
    </row>
    <row r="65412" ht="13.5">
      <c r="BF65412" s="82"/>
    </row>
    <row r="65413" ht="13.5">
      <c r="BF65413" s="82"/>
    </row>
    <row r="65414" ht="13.5">
      <c r="BF65414" s="82"/>
    </row>
    <row r="65415" ht="13.5">
      <c r="BF65415" s="82"/>
    </row>
    <row r="65416" ht="13.5">
      <c r="BF65416" s="82"/>
    </row>
    <row r="65417" ht="13.5">
      <c r="BF65417" s="82"/>
    </row>
    <row r="65418" ht="13.5">
      <c r="BF65418" s="82"/>
    </row>
    <row r="65419" ht="13.5">
      <c r="BF65419" s="82"/>
    </row>
    <row r="65420" ht="13.5">
      <c r="BF65420" s="82"/>
    </row>
    <row r="65421" ht="13.5">
      <c r="BF65421" s="82"/>
    </row>
    <row r="65422" ht="13.5">
      <c r="BF65422" s="82"/>
    </row>
    <row r="65423" ht="13.5">
      <c r="BF65423" s="82"/>
    </row>
    <row r="65424" ht="13.5">
      <c r="BF65424" s="82"/>
    </row>
    <row r="65425" ht="13.5">
      <c r="BF65425" s="82"/>
    </row>
    <row r="65426" ht="13.5">
      <c r="BF65426" s="82"/>
    </row>
    <row r="65427" ht="13.5">
      <c r="BF65427" s="82"/>
    </row>
    <row r="65428" ht="13.5">
      <c r="BF65428" s="82"/>
    </row>
    <row r="65429" ht="13.5">
      <c r="BF65429" s="82"/>
    </row>
    <row r="65430" ht="13.5">
      <c r="BF65430" s="82"/>
    </row>
    <row r="65431" ht="13.5">
      <c r="BF65431" s="82"/>
    </row>
    <row r="65432" ht="13.5">
      <c r="BF65432" s="82"/>
    </row>
    <row r="65433" ht="13.5">
      <c r="BF65433" s="82"/>
    </row>
    <row r="65434" ht="13.5">
      <c r="BF65434" s="82"/>
    </row>
    <row r="65435" ht="13.5">
      <c r="BF65435" s="82"/>
    </row>
    <row r="65436" ht="13.5">
      <c r="BF65436" s="82"/>
    </row>
    <row r="65437" ht="13.5">
      <c r="BF65437" s="82"/>
    </row>
    <row r="65438" ht="13.5">
      <c r="BF65438" s="82"/>
    </row>
    <row r="65439" ht="13.5">
      <c r="BF65439" s="82"/>
    </row>
    <row r="65440" ht="13.5">
      <c r="BF65440" s="82"/>
    </row>
    <row r="65441" ht="13.5">
      <c r="BF65441" s="82"/>
    </row>
    <row r="65442" ht="13.5">
      <c r="BF65442" s="82"/>
    </row>
    <row r="65443" ht="13.5">
      <c r="BF65443" s="82"/>
    </row>
    <row r="65444" ht="13.5">
      <c r="BF65444" s="82"/>
    </row>
    <row r="65445" ht="13.5">
      <c r="BF65445" s="82"/>
    </row>
    <row r="65446" ht="13.5">
      <c r="BF65446" s="82"/>
    </row>
    <row r="65447" ht="13.5">
      <c r="BF65447" s="82"/>
    </row>
    <row r="65448" ht="13.5">
      <c r="BF65448" s="82"/>
    </row>
    <row r="65449" ht="13.5">
      <c r="BF65449" s="82"/>
    </row>
    <row r="65450" ht="13.5">
      <c r="BF65450" s="82"/>
    </row>
    <row r="65451" ht="13.5">
      <c r="BF65451" s="82"/>
    </row>
    <row r="65452" ht="13.5">
      <c r="BF65452" s="82"/>
    </row>
    <row r="65453" ht="13.5">
      <c r="BF65453" s="82"/>
    </row>
    <row r="65454" ht="13.5">
      <c r="BF65454" s="82"/>
    </row>
    <row r="65455" ht="13.5">
      <c r="BF65455" s="82"/>
    </row>
    <row r="65456" ht="13.5">
      <c r="BF65456" s="82"/>
    </row>
    <row r="65457" ht="13.5">
      <c r="BF65457" s="82"/>
    </row>
    <row r="65458" ht="13.5">
      <c r="BF65458" s="82"/>
    </row>
    <row r="65459" ht="13.5">
      <c r="BF65459" s="82"/>
    </row>
    <row r="65460" ht="13.5">
      <c r="BF65460" s="82"/>
    </row>
    <row r="65461" ht="13.5">
      <c r="BF65461" s="82"/>
    </row>
    <row r="65462" ht="13.5">
      <c r="BF65462" s="82"/>
    </row>
    <row r="65463" ht="13.5">
      <c r="BF65463" s="82"/>
    </row>
    <row r="65464" ht="13.5">
      <c r="BF65464" s="82"/>
    </row>
    <row r="65465" ht="13.5">
      <c r="BF65465" s="82"/>
    </row>
    <row r="65466" ht="13.5">
      <c r="BF65466" s="82"/>
    </row>
    <row r="65467" ht="13.5">
      <c r="BF65467" s="82"/>
    </row>
    <row r="65468" ht="13.5">
      <c r="BF65468" s="82"/>
    </row>
    <row r="65469" ht="13.5">
      <c r="BF65469" s="82"/>
    </row>
    <row r="65470" ht="13.5">
      <c r="BF65470" s="82"/>
    </row>
    <row r="65471" ht="13.5">
      <c r="BF65471" s="82"/>
    </row>
    <row r="65472" ht="13.5">
      <c r="BF65472" s="82"/>
    </row>
    <row r="65473" ht="13.5">
      <c r="BF65473" s="82"/>
    </row>
    <row r="65474" ht="13.5">
      <c r="BF65474" s="82"/>
    </row>
    <row r="65475" ht="13.5">
      <c r="BF65475" s="82"/>
    </row>
    <row r="65476" ht="13.5">
      <c r="BF65476" s="82"/>
    </row>
    <row r="65477" ht="13.5">
      <c r="BF65477" s="82"/>
    </row>
    <row r="65478" ht="13.5">
      <c r="BF65478" s="82"/>
    </row>
    <row r="65479" ht="13.5">
      <c r="BF65479" s="82"/>
    </row>
    <row r="65480" ht="13.5">
      <c r="BF65480" s="82"/>
    </row>
    <row r="65481" ht="13.5">
      <c r="BF65481" s="82"/>
    </row>
    <row r="65482" ht="13.5">
      <c r="BF65482" s="82"/>
    </row>
    <row r="65483" ht="13.5">
      <c r="BF65483" s="82"/>
    </row>
    <row r="65484" ht="13.5">
      <c r="BF65484" s="82"/>
    </row>
    <row r="65485" ht="13.5">
      <c r="BF65485" s="82"/>
    </row>
    <row r="65486" ht="13.5">
      <c r="BF65486" s="82"/>
    </row>
    <row r="65487" ht="13.5">
      <c r="BF65487" s="82"/>
    </row>
    <row r="65488" ht="13.5">
      <c r="BF65488" s="82"/>
    </row>
    <row r="65489" ht="13.5">
      <c r="BF65489" s="82"/>
    </row>
    <row r="65490" ht="13.5">
      <c r="BF65490" s="82"/>
    </row>
    <row r="65491" ht="13.5">
      <c r="BF65491" s="82"/>
    </row>
    <row r="65492" ht="13.5">
      <c r="BF65492" s="82"/>
    </row>
    <row r="65493" ht="13.5">
      <c r="BF65493" s="82"/>
    </row>
    <row r="65494" ht="13.5">
      <c r="BF65494" s="82"/>
    </row>
    <row r="65495" ht="13.5">
      <c r="BF65495" s="82"/>
    </row>
    <row r="65496" ht="13.5">
      <c r="BF65496" s="82"/>
    </row>
    <row r="65497" ht="13.5">
      <c r="BF65497" s="82"/>
    </row>
    <row r="65498" ht="13.5">
      <c r="BF65498" s="82"/>
    </row>
    <row r="65499" ht="13.5">
      <c r="BF65499" s="82"/>
    </row>
    <row r="65500" ht="13.5">
      <c r="BF65500" s="82"/>
    </row>
    <row r="65501" ht="13.5">
      <c r="BF65501" s="82"/>
    </row>
    <row r="65502" ht="13.5">
      <c r="BF65502" s="82"/>
    </row>
    <row r="65503" ht="13.5">
      <c r="BF65503" s="82"/>
    </row>
    <row r="65504" ht="13.5">
      <c r="BF65504" s="82"/>
    </row>
    <row r="65505" ht="13.5">
      <c r="BF65505" s="82"/>
    </row>
    <row r="65506" ht="13.5">
      <c r="BF65506" s="82"/>
    </row>
    <row r="65507" ht="13.5">
      <c r="BF65507" s="82"/>
    </row>
    <row r="65508" ht="13.5">
      <c r="BF65508" s="82"/>
    </row>
    <row r="65509" ht="13.5">
      <c r="BF65509" s="82"/>
    </row>
    <row r="65510" ht="13.5">
      <c r="BF65510" s="82"/>
    </row>
    <row r="65511" ht="13.5">
      <c r="BF65511" s="82"/>
    </row>
    <row r="65512" ht="13.5">
      <c r="BF65512" s="82"/>
    </row>
    <row r="65513" ht="13.5">
      <c r="BF65513" s="82"/>
    </row>
    <row r="65514" ht="13.5">
      <c r="BF65514" s="82"/>
    </row>
    <row r="65515" ht="13.5">
      <c r="BF65515" s="82"/>
    </row>
    <row r="65516" ht="13.5">
      <c r="BF65516" s="82"/>
    </row>
    <row r="65517" ht="13.5">
      <c r="BF65517" s="82"/>
    </row>
    <row r="65518" ht="13.5">
      <c r="BF65518" s="82"/>
    </row>
    <row r="65519" ht="13.5">
      <c r="BF65519" s="82"/>
    </row>
    <row r="65520" ht="13.5">
      <c r="BF65520" s="82"/>
    </row>
    <row r="65521" ht="13.5">
      <c r="BF65521" s="82"/>
    </row>
    <row r="65522" ht="13.5">
      <c r="BF65522" s="82"/>
    </row>
    <row r="65523" ht="13.5">
      <c r="BF65523" s="82"/>
    </row>
    <row r="65524" ht="13.5">
      <c r="BF65524" s="82"/>
    </row>
    <row r="65525" ht="13.5">
      <c r="BF65525" s="82"/>
    </row>
    <row r="65526" ht="13.5">
      <c r="BF65526" s="82"/>
    </row>
    <row r="65527" ht="13.5">
      <c r="BF65527" s="82"/>
    </row>
  </sheetData>
  <sheetProtection/>
  <mergeCells count="83">
    <mergeCell ref="E11:E13"/>
    <mergeCell ref="F11:F13"/>
    <mergeCell ref="G11:G13"/>
    <mergeCell ref="A1:Z1"/>
    <mergeCell ref="A2:Z2"/>
    <mergeCell ref="A3:Z3"/>
    <mergeCell ref="A6:D6"/>
    <mergeCell ref="B7:C7"/>
    <mergeCell ref="B8:C8"/>
    <mergeCell ref="N11:Q11"/>
    <mergeCell ref="R11:U11"/>
    <mergeCell ref="V11:Y11"/>
    <mergeCell ref="A10:I10"/>
    <mergeCell ref="J10:BE10"/>
    <mergeCell ref="BF10:BF13"/>
    <mergeCell ref="A11:A13"/>
    <mergeCell ref="B11:B13"/>
    <mergeCell ref="C11:C13"/>
    <mergeCell ref="D11:D13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4:A23"/>
    <mergeCell ref="E14:E23"/>
    <mergeCell ref="F14:F23"/>
    <mergeCell ref="H11:H13"/>
    <mergeCell ref="I11:I13"/>
    <mergeCell ref="J11:M11"/>
    <mergeCell ref="B14:B76"/>
    <mergeCell ref="H42:H43"/>
    <mergeCell ref="G14:G23"/>
    <mergeCell ref="H14:H19"/>
    <mergeCell ref="H20:H21"/>
    <mergeCell ref="H22:H23"/>
    <mergeCell ref="E24:E33"/>
    <mergeCell ref="F24:F33"/>
    <mergeCell ref="G24:G33"/>
    <mergeCell ref="H24:H29"/>
    <mergeCell ref="H30:H31"/>
    <mergeCell ref="G44:G53"/>
    <mergeCell ref="H44:H49"/>
    <mergeCell ref="H50:H51"/>
    <mergeCell ref="H52:H53"/>
    <mergeCell ref="H32:H33"/>
    <mergeCell ref="E34:E43"/>
    <mergeCell ref="F34:F43"/>
    <mergeCell ref="G34:G43"/>
    <mergeCell ref="H34:H39"/>
    <mergeCell ref="H40:H41"/>
    <mergeCell ref="C14:C76"/>
    <mergeCell ref="D14:D76"/>
    <mergeCell ref="A24:A76"/>
    <mergeCell ref="E54:E63"/>
    <mergeCell ref="F54:F63"/>
    <mergeCell ref="E44:E53"/>
    <mergeCell ref="F44:F53"/>
    <mergeCell ref="G54:G63"/>
    <mergeCell ref="H54:H59"/>
    <mergeCell ref="H60:H61"/>
    <mergeCell ref="H62:H63"/>
    <mergeCell ref="E64:E73"/>
    <mergeCell ref="F64:F73"/>
    <mergeCell ref="G64:G73"/>
    <mergeCell ref="H64:H69"/>
    <mergeCell ref="H70:H71"/>
    <mergeCell ref="H72:H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38"/>
  <sheetViews>
    <sheetView zoomScale="57" zoomScaleNormal="57" zoomScalePageLayoutView="0" workbookViewId="0" topLeftCell="U1">
      <pane ySplit="12" topLeftCell="A19" activePane="bottomLeft" state="frozen"/>
      <selection pane="topLeft" activeCell="A1" sqref="A1"/>
      <selection pane="bottomLeft" activeCell="BF117" sqref="BF117"/>
    </sheetView>
  </sheetViews>
  <sheetFormatPr defaultColWidth="11.421875" defaultRowHeight="15"/>
  <cols>
    <col min="1" max="1" width="32.00390625" style="82" customWidth="1"/>
    <col min="2" max="2" width="11.7109375" style="82" customWidth="1"/>
    <col min="3" max="3" width="21.28125" style="82" customWidth="1"/>
    <col min="4" max="4" width="37.7109375" style="82" customWidth="1"/>
    <col min="5" max="5" width="23.140625" style="82" customWidth="1"/>
    <col min="6" max="6" width="11.00390625" style="82" customWidth="1"/>
    <col min="7" max="7" width="19.140625" style="82" customWidth="1"/>
    <col min="8" max="8" width="23.140625" style="82" customWidth="1"/>
    <col min="9" max="9" width="26.421875" style="82" customWidth="1"/>
    <col min="10" max="10" width="12.421875" style="85" customWidth="1"/>
    <col min="11" max="11" width="11.8515625" style="85" customWidth="1"/>
    <col min="12" max="12" width="9.7109375" style="85" customWidth="1"/>
    <col min="13" max="13" width="14.421875" style="85" customWidth="1"/>
    <col min="14" max="14" width="11.57421875" style="82" customWidth="1"/>
    <col min="15" max="15" width="13.140625" style="82" customWidth="1"/>
    <col min="16" max="16" width="8.28125" style="82" customWidth="1"/>
    <col min="17" max="17" width="18.57421875" style="82" customWidth="1"/>
    <col min="18" max="18" width="10.140625" style="82" bestFit="1" customWidth="1"/>
    <col min="19" max="19" width="11.00390625" style="82" bestFit="1" customWidth="1"/>
    <col min="20" max="20" width="10.140625" style="82" customWidth="1"/>
    <col min="21" max="21" width="15.7109375" style="82" customWidth="1"/>
    <col min="22" max="22" width="10.8515625" style="82" customWidth="1"/>
    <col min="23" max="23" width="13.57421875" style="82" customWidth="1"/>
    <col min="24" max="24" width="8.421875" style="82" customWidth="1"/>
    <col min="25" max="25" width="14.28125" style="82" customWidth="1"/>
    <col min="26" max="28" width="13.7109375" style="82" customWidth="1"/>
    <col min="29" max="29" width="11.7109375" style="82" customWidth="1"/>
    <col min="30" max="36" width="13.7109375" style="82" customWidth="1"/>
    <col min="37" max="37" width="16.421875" style="82" customWidth="1"/>
    <col min="38" max="40" width="13.7109375" style="82" customWidth="1"/>
    <col min="41" max="41" width="18.421875" style="82" customWidth="1"/>
    <col min="42" max="56" width="11.421875" style="82" hidden="1" customWidth="1"/>
    <col min="57" max="57" width="5.7109375" style="82" hidden="1" customWidth="1"/>
    <col min="58" max="16384" width="11.421875" style="82" customWidth="1"/>
  </cols>
  <sheetData>
    <row r="1" spans="1:256" ht="13.5">
      <c r="A1" s="721" t="s">
        <v>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721" t="s">
        <v>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721" t="s">
        <v>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4.2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3.5">
      <c r="A5" s="722" t="s">
        <v>0</v>
      </c>
      <c r="B5" s="723"/>
      <c r="C5" s="724"/>
      <c r="D5" s="725"/>
      <c r="E5" s="57"/>
      <c r="F5" s="57"/>
      <c r="G5" s="57"/>
      <c r="H5" s="57"/>
      <c r="I5" s="57"/>
      <c r="J5" s="57"/>
      <c r="K5" s="57"/>
      <c r="L5" s="57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58" t="s">
        <v>1</v>
      </c>
      <c r="B6" s="726" t="s">
        <v>2</v>
      </c>
      <c r="C6" s="727"/>
      <c r="D6" s="61" t="s">
        <v>27</v>
      </c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4.25" thickBot="1">
      <c r="A7" s="60" t="s">
        <v>28</v>
      </c>
      <c r="B7" s="889" t="s">
        <v>154</v>
      </c>
      <c r="C7" s="890"/>
      <c r="D7" s="128" t="s">
        <v>183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4.25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9.5" thickBot="1">
      <c r="A9" s="730" t="s">
        <v>3</v>
      </c>
      <c r="B9" s="731"/>
      <c r="C9" s="731"/>
      <c r="D9" s="731"/>
      <c r="E9" s="731"/>
      <c r="F9" s="731"/>
      <c r="G9" s="731"/>
      <c r="H9" s="731"/>
      <c r="I9" s="731"/>
      <c r="J9" s="732">
        <v>2021</v>
      </c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33"/>
      <c r="BF9" s="734" t="s">
        <v>24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3.5">
      <c r="A10" s="878" t="s">
        <v>21</v>
      </c>
      <c r="B10" s="878" t="s">
        <v>26</v>
      </c>
      <c r="C10" s="878" t="s">
        <v>4</v>
      </c>
      <c r="D10" s="878" t="s">
        <v>5</v>
      </c>
      <c r="E10" s="881" t="s">
        <v>6</v>
      </c>
      <c r="F10" s="884" t="s">
        <v>60</v>
      </c>
      <c r="G10" s="887" t="s">
        <v>8</v>
      </c>
      <c r="H10" s="872" t="s">
        <v>61</v>
      </c>
      <c r="I10" s="875" t="s">
        <v>62</v>
      </c>
      <c r="J10" s="752" t="s">
        <v>9</v>
      </c>
      <c r="K10" s="753"/>
      <c r="L10" s="753"/>
      <c r="M10" s="753"/>
      <c r="N10" s="753" t="s">
        <v>23</v>
      </c>
      <c r="O10" s="753"/>
      <c r="P10" s="753"/>
      <c r="Q10" s="753"/>
      <c r="R10" s="753" t="s">
        <v>10</v>
      </c>
      <c r="S10" s="753"/>
      <c r="T10" s="753"/>
      <c r="U10" s="753"/>
      <c r="V10" s="753" t="s">
        <v>11</v>
      </c>
      <c r="W10" s="753"/>
      <c r="X10" s="753"/>
      <c r="Y10" s="753"/>
      <c r="Z10" s="753" t="s">
        <v>12</v>
      </c>
      <c r="AA10" s="753"/>
      <c r="AB10" s="753"/>
      <c r="AC10" s="753"/>
      <c r="AD10" s="753" t="s">
        <v>13</v>
      </c>
      <c r="AE10" s="753"/>
      <c r="AF10" s="753"/>
      <c r="AG10" s="753"/>
      <c r="AH10" s="753" t="s">
        <v>14</v>
      </c>
      <c r="AI10" s="753"/>
      <c r="AJ10" s="753"/>
      <c r="AK10" s="753"/>
      <c r="AL10" s="753" t="s">
        <v>15</v>
      </c>
      <c r="AM10" s="753"/>
      <c r="AN10" s="753"/>
      <c r="AO10" s="753"/>
      <c r="AP10" s="753" t="s">
        <v>16</v>
      </c>
      <c r="AQ10" s="753"/>
      <c r="AR10" s="753"/>
      <c r="AS10" s="753"/>
      <c r="AT10" s="753" t="s">
        <v>17</v>
      </c>
      <c r="AU10" s="753"/>
      <c r="AV10" s="753"/>
      <c r="AW10" s="753"/>
      <c r="AX10" s="753" t="s">
        <v>18</v>
      </c>
      <c r="AY10" s="753"/>
      <c r="AZ10" s="753"/>
      <c r="BA10" s="753"/>
      <c r="BB10" s="753" t="s">
        <v>19</v>
      </c>
      <c r="BC10" s="753"/>
      <c r="BD10" s="753"/>
      <c r="BE10" s="754"/>
      <c r="BF10" s="735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879"/>
      <c r="B11" s="879"/>
      <c r="C11" s="879"/>
      <c r="D11" s="879"/>
      <c r="E11" s="882"/>
      <c r="F11" s="885"/>
      <c r="G11" s="888"/>
      <c r="H11" s="873"/>
      <c r="I11" s="876"/>
      <c r="J11" s="755" t="s">
        <v>63</v>
      </c>
      <c r="K11" s="755"/>
      <c r="L11" s="755"/>
      <c r="M11" s="756"/>
      <c r="N11" s="757" t="s">
        <v>63</v>
      </c>
      <c r="O11" s="758"/>
      <c r="P11" s="758"/>
      <c r="Q11" s="759"/>
      <c r="R11" s="757" t="s">
        <v>63</v>
      </c>
      <c r="S11" s="758"/>
      <c r="T11" s="758"/>
      <c r="U11" s="759"/>
      <c r="V11" s="757" t="s">
        <v>63</v>
      </c>
      <c r="W11" s="758"/>
      <c r="X11" s="758"/>
      <c r="Y11" s="759"/>
      <c r="Z11" s="757" t="s">
        <v>63</v>
      </c>
      <c r="AA11" s="758"/>
      <c r="AB11" s="758"/>
      <c r="AC11" s="759"/>
      <c r="AD11" s="757" t="s">
        <v>63</v>
      </c>
      <c r="AE11" s="758"/>
      <c r="AF11" s="758"/>
      <c r="AG11" s="759"/>
      <c r="AH11" s="757" t="s">
        <v>63</v>
      </c>
      <c r="AI11" s="758"/>
      <c r="AJ11" s="758"/>
      <c r="AK11" s="759"/>
      <c r="AL11" s="757" t="s">
        <v>63</v>
      </c>
      <c r="AM11" s="758"/>
      <c r="AN11" s="758"/>
      <c r="AO11" s="759"/>
      <c r="AP11" s="757" t="s">
        <v>63</v>
      </c>
      <c r="AQ11" s="758"/>
      <c r="AR11" s="758"/>
      <c r="AS11" s="759"/>
      <c r="AT11" s="757" t="s">
        <v>63</v>
      </c>
      <c r="AU11" s="758"/>
      <c r="AV11" s="758"/>
      <c r="AW11" s="759"/>
      <c r="AX11" s="757" t="s">
        <v>63</v>
      </c>
      <c r="AY11" s="758"/>
      <c r="AZ11" s="758"/>
      <c r="BA11" s="759"/>
      <c r="BB11" s="757" t="s">
        <v>63</v>
      </c>
      <c r="BC11" s="758"/>
      <c r="BD11" s="758"/>
      <c r="BE11" s="758"/>
      <c r="BF11" s="735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9.5" customHeight="1" thickBot="1">
      <c r="A12" s="880"/>
      <c r="B12" s="880"/>
      <c r="C12" s="880"/>
      <c r="D12" s="880"/>
      <c r="E12" s="883"/>
      <c r="F12" s="886"/>
      <c r="G12" s="888"/>
      <c r="H12" s="874"/>
      <c r="I12" s="877"/>
      <c r="J12" s="62" t="s">
        <v>64</v>
      </c>
      <c r="K12" s="62" t="s">
        <v>65</v>
      </c>
      <c r="L12" s="62" t="s">
        <v>66</v>
      </c>
      <c r="M12" s="62" t="s">
        <v>68</v>
      </c>
      <c r="N12" s="62" t="s">
        <v>64</v>
      </c>
      <c r="O12" s="62" t="s">
        <v>65</v>
      </c>
      <c r="P12" s="62" t="s">
        <v>66</v>
      </c>
      <c r="Q12" s="62" t="s">
        <v>68</v>
      </c>
      <c r="R12" s="62" t="s">
        <v>64</v>
      </c>
      <c r="S12" s="62" t="s">
        <v>65</v>
      </c>
      <c r="T12" s="62" t="s">
        <v>66</v>
      </c>
      <c r="U12" s="62" t="s">
        <v>68</v>
      </c>
      <c r="V12" s="62" t="s">
        <v>64</v>
      </c>
      <c r="W12" s="62" t="s">
        <v>65</v>
      </c>
      <c r="X12" s="62" t="s">
        <v>66</v>
      </c>
      <c r="Y12" s="62" t="s">
        <v>68</v>
      </c>
      <c r="Z12" s="62" t="s">
        <v>64</v>
      </c>
      <c r="AA12" s="62" t="s">
        <v>65</v>
      </c>
      <c r="AB12" s="62" t="s">
        <v>66</v>
      </c>
      <c r="AC12" s="62" t="s">
        <v>68</v>
      </c>
      <c r="AD12" s="62" t="s">
        <v>64</v>
      </c>
      <c r="AE12" s="62" t="s">
        <v>65</v>
      </c>
      <c r="AF12" s="62" t="s">
        <v>66</v>
      </c>
      <c r="AG12" s="62" t="s">
        <v>68</v>
      </c>
      <c r="AH12" s="62" t="s">
        <v>64</v>
      </c>
      <c r="AI12" s="62" t="s">
        <v>65</v>
      </c>
      <c r="AJ12" s="62" t="s">
        <v>66</v>
      </c>
      <c r="AK12" s="62" t="s">
        <v>68</v>
      </c>
      <c r="AL12" s="62" t="s">
        <v>64</v>
      </c>
      <c r="AM12" s="62" t="s">
        <v>65</v>
      </c>
      <c r="AN12" s="62" t="s">
        <v>66</v>
      </c>
      <c r="AO12" s="62" t="s">
        <v>68</v>
      </c>
      <c r="AP12" s="62" t="s">
        <v>64</v>
      </c>
      <c r="AQ12" s="62" t="s">
        <v>65</v>
      </c>
      <c r="AR12" s="62" t="s">
        <v>66</v>
      </c>
      <c r="AS12" s="62" t="s">
        <v>68</v>
      </c>
      <c r="AT12" s="62" t="s">
        <v>64</v>
      </c>
      <c r="AU12" s="62" t="s">
        <v>65</v>
      </c>
      <c r="AV12" s="62" t="s">
        <v>66</v>
      </c>
      <c r="AW12" s="62" t="s">
        <v>68</v>
      </c>
      <c r="AX12" s="62" t="s">
        <v>64</v>
      </c>
      <c r="AY12" s="62" t="s">
        <v>65</v>
      </c>
      <c r="AZ12" s="62" t="s">
        <v>66</v>
      </c>
      <c r="BA12" s="62" t="s">
        <v>68</v>
      </c>
      <c r="BB12" s="62" t="s">
        <v>64</v>
      </c>
      <c r="BC12" s="62" t="s">
        <v>65</v>
      </c>
      <c r="BD12" s="62" t="s">
        <v>66</v>
      </c>
      <c r="BE12" s="63" t="s">
        <v>68</v>
      </c>
      <c r="BF12" s="73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05" customHeight="1" thickBot="1">
      <c r="A13" s="165" t="s">
        <v>184</v>
      </c>
      <c r="B13" s="793">
        <v>14967</v>
      </c>
      <c r="C13" s="793" t="s">
        <v>185</v>
      </c>
      <c r="D13" s="793" t="s">
        <v>186</v>
      </c>
      <c r="E13" s="156" t="s">
        <v>187</v>
      </c>
      <c r="F13" s="157">
        <v>7</v>
      </c>
      <c r="G13" s="155" t="s">
        <v>188</v>
      </c>
      <c r="H13" s="166" t="s">
        <v>249</v>
      </c>
      <c r="I13" s="64" t="s">
        <v>249</v>
      </c>
      <c r="J13" s="187" t="s">
        <v>249</v>
      </c>
      <c r="K13" s="189" t="s">
        <v>249</v>
      </c>
      <c r="L13" s="189" t="s">
        <v>249</v>
      </c>
      <c r="M13" s="149">
        <f aca="true" t="shared" si="0" ref="M13:M18">SUM(J13:L13)</f>
        <v>0</v>
      </c>
      <c r="N13" s="189" t="s">
        <v>249</v>
      </c>
      <c r="O13" s="189" t="s">
        <v>249</v>
      </c>
      <c r="P13" s="189" t="s">
        <v>249</v>
      </c>
      <c r="Q13" s="188">
        <v>0</v>
      </c>
      <c r="R13" s="189" t="s">
        <v>249</v>
      </c>
      <c r="S13" s="189" t="s">
        <v>249</v>
      </c>
      <c r="T13" s="189" t="s">
        <v>249</v>
      </c>
      <c r="U13" s="188">
        <v>0</v>
      </c>
      <c r="V13" s="189" t="s">
        <v>249</v>
      </c>
      <c r="W13" s="189" t="s">
        <v>249</v>
      </c>
      <c r="X13" s="189" t="s">
        <v>249</v>
      </c>
      <c r="Y13" s="188">
        <v>0</v>
      </c>
      <c r="Z13" s="189" t="s">
        <v>249</v>
      </c>
      <c r="AA13" s="189" t="s">
        <v>249</v>
      </c>
      <c r="AB13" s="189" t="s">
        <v>249</v>
      </c>
      <c r="AC13" s="188">
        <v>0</v>
      </c>
      <c r="AD13" s="189" t="s">
        <v>249</v>
      </c>
      <c r="AE13" s="189" t="s">
        <v>249</v>
      </c>
      <c r="AF13" s="189" t="s">
        <v>249</v>
      </c>
      <c r="AG13" s="188">
        <v>0</v>
      </c>
      <c r="AH13" s="545" t="s">
        <v>249</v>
      </c>
      <c r="AI13" s="545" t="s">
        <v>249</v>
      </c>
      <c r="AJ13" s="544" t="s">
        <v>249</v>
      </c>
      <c r="AK13" s="542">
        <f aca="true" t="shared" si="1" ref="AK13:AK18">SUM(AH13:AJ13)</f>
        <v>0</v>
      </c>
      <c r="AL13" s="545" t="s">
        <v>249</v>
      </c>
      <c r="AM13" s="545" t="s">
        <v>249</v>
      </c>
      <c r="AN13" s="544" t="s">
        <v>249</v>
      </c>
      <c r="AO13" s="542">
        <f aca="true" t="shared" si="2" ref="AO13:AO18">SUM(AL13:AN13)</f>
        <v>0</v>
      </c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231">
        <f>M13+U13+Y13</f>
        <v>0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3.5">
      <c r="A14" s="830" t="s">
        <v>189</v>
      </c>
      <c r="B14" s="794"/>
      <c r="C14" s="794"/>
      <c r="D14" s="794"/>
      <c r="E14" s="869" t="s">
        <v>190</v>
      </c>
      <c r="F14" s="836">
        <v>2000</v>
      </c>
      <c r="G14" s="839" t="s">
        <v>191</v>
      </c>
      <c r="H14" s="852" t="s">
        <v>74</v>
      </c>
      <c r="I14" s="77" t="s">
        <v>75</v>
      </c>
      <c r="J14" s="65">
        <v>0</v>
      </c>
      <c r="K14" s="65">
        <v>0</v>
      </c>
      <c r="L14" s="65">
        <v>0</v>
      </c>
      <c r="M14" s="162">
        <f t="shared" si="0"/>
        <v>0</v>
      </c>
      <c r="N14" s="66">
        <v>0</v>
      </c>
      <c r="O14" s="66">
        <v>0</v>
      </c>
      <c r="P14" s="66">
        <v>0</v>
      </c>
      <c r="Q14" s="162">
        <f>SUM(N14:P14)</f>
        <v>0</v>
      </c>
      <c r="R14" s="65">
        <v>0</v>
      </c>
      <c r="S14" s="65">
        <v>0</v>
      </c>
      <c r="T14" s="65">
        <v>0</v>
      </c>
      <c r="U14" s="372">
        <f>SUM(R14:T14)</f>
        <v>0</v>
      </c>
      <c r="V14" s="167">
        <v>0</v>
      </c>
      <c r="W14" s="83">
        <v>0</v>
      </c>
      <c r="X14" s="83">
        <v>0</v>
      </c>
      <c r="Y14" s="378">
        <f>SUM(V14:X14)</f>
        <v>0</v>
      </c>
      <c r="Z14" s="83">
        <v>0</v>
      </c>
      <c r="AA14" s="83">
        <v>0</v>
      </c>
      <c r="AB14" s="83">
        <v>0</v>
      </c>
      <c r="AC14" s="378">
        <f>SUM(Z14:AB14)</f>
        <v>0</v>
      </c>
      <c r="AD14" s="83">
        <v>0</v>
      </c>
      <c r="AE14" s="83">
        <v>0</v>
      </c>
      <c r="AF14" s="83">
        <v>0</v>
      </c>
      <c r="AG14" s="168">
        <f>SUM(AD14:AF14)</f>
        <v>0</v>
      </c>
      <c r="AH14" s="83">
        <v>0</v>
      </c>
      <c r="AI14" s="83">
        <v>0</v>
      </c>
      <c r="AJ14" s="83">
        <v>0</v>
      </c>
      <c r="AK14" s="539">
        <f t="shared" si="1"/>
        <v>0</v>
      </c>
      <c r="AL14" s="83">
        <v>0</v>
      </c>
      <c r="AM14" s="83">
        <v>0</v>
      </c>
      <c r="AN14" s="83">
        <v>0</v>
      </c>
      <c r="AO14" s="539">
        <f t="shared" si="2"/>
        <v>0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376">
        <f>M14+Q14+U14+Y14+AC14+AG14+AK14+AO14</f>
        <v>0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831"/>
      <c r="B15" s="794"/>
      <c r="C15" s="794"/>
      <c r="D15" s="794"/>
      <c r="E15" s="870"/>
      <c r="F15" s="837">
        <v>2000</v>
      </c>
      <c r="G15" s="840" t="s">
        <v>191</v>
      </c>
      <c r="H15" s="843"/>
      <c r="I15" s="68" t="s">
        <v>76</v>
      </c>
      <c r="J15" s="65">
        <v>0</v>
      </c>
      <c r="K15" s="65">
        <v>0</v>
      </c>
      <c r="L15" s="65">
        <v>0</v>
      </c>
      <c r="M15" s="160">
        <f t="shared" si="0"/>
        <v>0</v>
      </c>
      <c r="N15" s="71">
        <v>0</v>
      </c>
      <c r="O15" s="71">
        <v>0</v>
      </c>
      <c r="P15" s="71">
        <v>0</v>
      </c>
      <c r="Q15" s="160">
        <f>SUM(N15:P15)</f>
        <v>0</v>
      </c>
      <c r="R15" s="65">
        <v>4</v>
      </c>
      <c r="S15" s="65">
        <v>3</v>
      </c>
      <c r="T15" s="65">
        <v>0</v>
      </c>
      <c r="U15" s="135">
        <f>SUM(R15:T15)</f>
        <v>7</v>
      </c>
      <c r="V15" s="172">
        <v>0</v>
      </c>
      <c r="W15" s="65">
        <v>0</v>
      </c>
      <c r="X15" s="65">
        <v>0</v>
      </c>
      <c r="Y15" s="379">
        <f>SUM(V15:X15)</f>
        <v>0</v>
      </c>
      <c r="Z15" s="65">
        <v>0</v>
      </c>
      <c r="AA15" s="65">
        <v>0</v>
      </c>
      <c r="AB15" s="65">
        <v>0</v>
      </c>
      <c r="AC15" s="379">
        <f>SUM(Z15:AB15)</f>
        <v>0</v>
      </c>
      <c r="AD15" s="65">
        <v>0</v>
      </c>
      <c r="AE15" s="65">
        <v>0</v>
      </c>
      <c r="AF15" s="65">
        <v>0</v>
      </c>
      <c r="AG15" s="170">
        <f>SUM(AD15:AF15)</f>
        <v>0</v>
      </c>
      <c r="AH15" s="65">
        <v>0</v>
      </c>
      <c r="AI15" s="65">
        <v>0</v>
      </c>
      <c r="AJ15" s="65">
        <v>0</v>
      </c>
      <c r="AK15" s="540">
        <f t="shared" si="1"/>
        <v>0</v>
      </c>
      <c r="AL15" s="65">
        <v>0</v>
      </c>
      <c r="AM15" s="65">
        <v>0</v>
      </c>
      <c r="AN15" s="65">
        <v>0</v>
      </c>
      <c r="AO15" s="540">
        <f t="shared" si="2"/>
        <v>0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376">
        <f aca="true" t="shared" si="3" ref="BF15:BF23">M15+Q15+U15+Y15+AC15+AG15+AK15+AO15</f>
        <v>7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831"/>
      <c r="B16" s="794"/>
      <c r="C16" s="794"/>
      <c r="D16" s="794"/>
      <c r="E16" s="870"/>
      <c r="F16" s="837">
        <v>2000</v>
      </c>
      <c r="G16" s="840" t="s">
        <v>191</v>
      </c>
      <c r="H16" s="843"/>
      <c r="I16" s="68" t="s">
        <v>77</v>
      </c>
      <c r="J16" s="69">
        <v>89</v>
      </c>
      <c r="K16" s="71">
        <v>78</v>
      </c>
      <c r="L16" s="71">
        <v>0</v>
      </c>
      <c r="M16" s="160">
        <f t="shared" si="0"/>
        <v>167</v>
      </c>
      <c r="N16" s="71">
        <v>219</v>
      </c>
      <c r="O16" s="71">
        <v>269</v>
      </c>
      <c r="P16" s="71">
        <v>0</v>
      </c>
      <c r="Q16" s="160">
        <f>SUM(N16:P16)</f>
        <v>488</v>
      </c>
      <c r="R16" s="69">
        <v>276</v>
      </c>
      <c r="S16" s="71">
        <v>181</v>
      </c>
      <c r="T16" s="71">
        <v>0</v>
      </c>
      <c r="U16" s="135">
        <f>SUM(R16:T16)</f>
        <v>457</v>
      </c>
      <c r="V16" s="169">
        <v>213</v>
      </c>
      <c r="W16" s="71">
        <v>190</v>
      </c>
      <c r="X16" s="71">
        <v>0</v>
      </c>
      <c r="Y16" s="379">
        <f>SUM(V16:X16)</f>
        <v>403</v>
      </c>
      <c r="Z16" s="69">
        <v>123</v>
      </c>
      <c r="AA16" s="71">
        <v>101</v>
      </c>
      <c r="AB16" s="71">
        <v>0</v>
      </c>
      <c r="AC16" s="379">
        <f>SUM(Z16:AB16)</f>
        <v>224</v>
      </c>
      <c r="AD16" s="69">
        <v>121</v>
      </c>
      <c r="AE16" s="71">
        <v>98</v>
      </c>
      <c r="AF16" s="71">
        <v>0</v>
      </c>
      <c r="AG16" s="170">
        <f>SUM(AD16:AF16)</f>
        <v>219</v>
      </c>
      <c r="AH16" s="69">
        <v>225</v>
      </c>
      <c r="AI16" s="71">
        <v>184</v>
      </c>
      <c r="AJ16" s="71">
        <v>0</v>
      </c>
      <c r="AK16" s="540">
        <f t="shared" si="1"/>
        <v>409</v>
      </c>
      <c r="AL16" s="69">
        <v>132</v>
      </c>
      <c r="AM16" s="71">
        <v>108</v>
      </c>
      <c r="AN16" s="71">
        <v>0</v>
      </c>
      <c r="AO16" s="540">
        <f t="shared" si="2"/>
        <v>240</v>
      </c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376">
        <f t="shared" si="3"/>
        <v>2607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831"/>
      <c r="B17" s="794"/>
      <c r="C17" s="794"/>
      <c r="D17" s="794"/>
      <c r="E17" s="870"/>
      <c r="F17" s="837">
        <v>2000</v>
      </c>
      <c r="G17" s="840" t="s">
        <v>191</v>
      </c>
      <c r="H17" s="843"/>
      <c r="I17" s="68" t="s">
        <v>78</v>
      </c>
      <c r="J17" s="69">
        <v>175</v>
      </c>
      <c r="K17" s="71">
        <v>141</v>
      </c>
      <c r="L17" s="71">
        <v>0</v>
      </c>
      <c r="M17" s="160">
        <f t="shared" si="0"/>
        <v>316</v>
      </c>
      <c r="N17" s="71">
        <v>172</v>
      </c>
      <c r="O17" s="71">
        <v>212</v>
      </c>
      <c r="P17" s="71">
        <v>0</v>
      </c>
      <c r="Q17" s="160">
        <f>SUM(N17:P17)</f>
        <v>384</v>
      </c>
      <c r="R17" s="69">
        <v>404</v>
      </c>
      <c r="S17" s="71">
        <v>270</v>
      </c>
      <c r="T17" s="71">
        <v>0</v>
      </c>
      <c r="U17" s="135">
        <f>SUM(R17:T17)</f>
        <v>674</v>
      </c>
      <c r="V17" s="169">
        <v>192</v>
      </c>
      <c r="W17" s="71">
        <v>170</v>
      </c>
      <c r="X17" s="71">
        <v>0</v>
      </c>
      <c r="Y17" s="379">
        <f>SUM(V17:X17)</f>
        <v>362</v>
      </c>
      <c r="Z17" s="69">
        <v>154</v>
      </c>
      <c r="AA17" s="71">
        <v>126</v>
      </c>
      <c r="AB17" s="71">
        <v>0</v>
      </c>
      <c r="AC17" s="379">
        <f>SUM(Z17:AB17)</f>
        <v>280</v>
      </c>
      <c r="AD17" s="69">
        <v>152</v>
      </c>
      <c r="AE17" s="71">
        <v>123</v>
      </c>
      <c r="AF17" s="71">
        <v>0</v>
      </c>
      <c r="AG17" s="170">
        <f>SUM(AD17:AF17)</f>
        <v>275</v>
      </c>
      <c r="AH17" s="69">
        <v>282</v>
      </c>
      <c r="AI17" s="71">
        <v>230</v>
      </c>
      <c r="AJ17" s="71">
        <v>0</v>
      </c>
      <c r="AK17" s="540">
        <f t="shared" si="1"/>
        <v>512</v>
      </c>
      <c r="AL17" s="69">
        <v>165</v>
      </c>
      <c r="AM17" s="71">
        <v>135</v>
      </c>
      <c r="AN17" s="71">
        <v>0</v>
      </c>
      <c r="AO17" s="540">
        <f t="shared" si="2"/>
        <v>300</v>
      </c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376">
        <f t="shared" si="3"/>
        <v>3103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831"/>
      <c r="B18" s="794"/>
      <c r="C18" s="794"/>
      <c r="D18" s="794"/>
      <c r="E18" s="870"/>
      <c r="F18" s="837">
        <v>2000</v>
      </c>
      <c r="G18" s="840" t="s">
        <v>191</v>
      </c>
      <c r="H18" s="843"/>
      <c r="I18" s="68" t="s">
        <v>79</v>
      </c>
      <c r="J18" s="69">
        <v>0</v>
      </c>
      <c r="K18" s="71">
        <v>0</v>
      </c>
      <c r="L18" s="71">
        <v>0</v>
      </c>
      <c r="M18" s="160">
        <f t="shared" si="0"/>
        <v>0</v>
      </c>
      <c r="N18" s="71">
        <v>0</v>
      </c>
      <c r="O18" s="71">
        <v>0</v>
      </c>
      <c r="P18" s="71">
        <v>0</v>
      </c>
      <c r="Q18" s="160">
        <f>SUM(N18:P18)</f>
        <v>0</v>
      </c>
      <c r="R18" s="69">
        <v>5</v>
      </c>
      <c r="S18" s="71">
        <v>6</v>
      </c>
      <c r="T18" s="71">
        <v>0</v>
      </c>
      <c r="U18" s="135">
        <f>SUM(R18:T18)</f>
        <v>11</v>
      </c>
      <c r="V18" s="169">
        <v>21</v>
      </c>
      <c r="W18" s="71">
        <v>19</v>
      </c>
      <c r="X18" s="71">
        <v>0</v>
      </c>
      <c r="Y18" s="379">
        <f>SUM(V18:X18)</f>
        <v>40</v>
      </c>
      <c r="Z18" s="69">
        <v>31</v>
      </c>
      <c r="AA18" s="71">
        <v>25</v>
      </c>
      <c r="AB18" s="71">
        <v>0</v>
      </c>
      <c r="AC18" s="379">
        <f>SUM(Z18:AB18)</f>
        <v>56</v>
      </c>
      <c r="AD18" s="69">
        <v>30</v>
      </c>
      <c r="AE18" s="71">
        <v>26</v>
      </c>
      <c r="AF18" s="71">
        <v>0</v>
      </c>
      <c r="AG18" s="170">
        <f>SUM(AD18:AF18)</f>
        <v>56</v>
      </c>
      <c r="AH18" s="69">
        <v>56</v>
      </c>
      <c r="AI18" s="71">
        <v>46</v>
      </c>
      <c r="AJ18" s="71">
        <v>0</v>
      </c>
      <c r="AK18" s="540">
        <f t="shared" si="1"/>
        <v>102</v>
      </c>
      <c r="AL18" s="69">
        <v>33</v>
      </c>
      <c r="AM18" s="71">
        <v>27</v>
      </c>
      <c r="AN18" s="71">
        <v>0</v>
      </c>
      <c r="AO18" s="540">
        <f t="shared" si="2"/>
        <v>60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376">
        <f t="shared" si="3"/>
        <v>325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3.5">
      <c r="A19" s="831"/>
      <c r="B19" s="794"/>
      <c r="C19" s="794"/>
      <c r="D19" s="794"/>
      <c r="E19" s="870"/>
      <c r="F19" s="837">
        <v>2000</v>
      </c>
      <c r="G19" s="840" t="s">
        <v>191</v>
      </c>
      <c r="H19" s="843"/>
      <c r="I19" s="129" t="s">
        <v>192</v>
      </c>
      <c r="J19" s="69">
        <f>SUM(J14:J18)</f>
        <v>264</v>
      </c>
      <c r="K19" s="69">
        <f>SUM(K14:K18)</f>
        <v>219</v>
      </c>
      <c r="L19" s="69">
        <f>SUM(L14:L18)</f>
        <v>0</v>
      </c>
      <c r="M19" s="164">
        <f>SUM(M14:M18)</f>
        <v>483</v>
      </c>
      <c r="N19" s="71">
        <f>SUM(N14:N18)</f>
        <v>391</v>
      </c>
      <c r="O19" s="71">
        <f aca="true" t="shared" si="4" ref="O19:AG19">SUM(O14:O18)</f>
        <v>481</v>
      </c>
      <c r="P19" s="71">
        <f t="shared" si="4"/>
        <v>0</v>
      </c>
      <c r="Q19" s="160">
        <f t="shared" si="4"/>
        <v>872</v>
      </c>
      <c r="R19" s="71">
        <f t="shared" si="4"/>
        <v>689</v>
      </c>
      <c r="S19" s="71">
        <f t="shared" si="4"/>
        <v>460</v>
      </c>
      <c r="T19" s="69">
        <f t="shared" si="4"/>
        <v>0</v>
      </c>
      <c r="U19" s="384">
        <f t="shared" si="4"/>
        <v>1149</v>
      </c>
      <c r="V19" s="392">
        <f t="shared" si="4"/>
        <v>426</v>
      </c>
      <c r="W19" s="379">
        <f t="shared" si="4"/>
        <v>379</v>
      </c>
      <c r="X19" s="381">
        <f t="shared" si="4"/>
        <v>0</v>
      </c>
      <c r="Y19" s="381">
        <f t="shared" si="4"/>
        <v>805</v>
      </c>
      <c r="Z19" s="379">
        <f t="shared" si="4"/>
        <v>308</v>
      </c>
      <c r="AA19" s="379">
        <f t="shared" si="4"/>
        <v>252</v>
      </c>
      <c r="AB19" s="381">
        <f t="shared" si="4"/>
        <v>0</v>
      </c>
      <c r="AC19" s="381">
        <f t="shared" si="4"/>
        <v>560</v>
      </c>
      <c r="AD19" s="379">
        <f t="shared" si="4"/>
        <v>303</v>
      </c>
      <c r="AE19" s="379">
        <f t="shared" si="4"/>
        <v>247</v>
      </c>
      <c r="AF19" s="381">
        <f t="shared" si="4"/>
        <v>0</v>
      </c>
      <c r="AG19" s="233">
        <f t="shared" si="4"/>
        <v>550</v>
      </c>
      <c r="AH19" s="540">
        <f aca="true" t="shared" si="5" ref="AH19:AO19">SUM(AH14:AH18)</f>
        <v>563</v>
      </c>
      <c r="AI19" s="540">
        <f t="shared" si="5"/>
        <v>460</v>
      </c>
      <c r="AJ19" s="546">
        <f t="shared" si="5"/>
        <v>0</v>
      </c>
      <c r="AK19" s="546">
        <f t="shared" si="5"/>
        <v>1023</v>
      </c>
      <c r="AL19" s="540">
        <f t="shared" si="5"/>
        <v>330</v>
      </c>
      <c r="AM19" s="540">
        <f t="shared" si="5"/>
        <v>270</v>
      </c>
      <c r="AN19" s="546">
        <f t="shared" si="5"/>
        <v>0</v>
      </c>
      <c r="AO19" s="546">
        <f t="shared" si="5"/>
        <v>600</v>
      </c>
      <c r="AP19" s="71"/>
      <c r="AQ19" s="71"/>
      <c r="AR19" s="71"/>
      <c r="AS19" s="70"/>
      <c r="AT19" s="71"/>
      <c r="AU19" s="71"/>
      <c r="AV19" s="71"/>
      <c r="AW19" s="70"/>
      <c r="AX19" s="71"/>
      <c r="AY19" s="71"/>
      <c r="AZ19" s="71"/>
      <c r="BA19" s="70"/>
      <c r="BB19" s="71"/>
      <c r="BC19" s="71"/>
      <c r="BD19" s="71"/>
      <c r="BE19" s="70"/>
      <c r="BF19" s="376">
        <f t="shared" si="3"/>
        <v>6042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831"/>
      <c r="B20" s="794"/>
      <c r="C20" s="794"/>
      <c r="D20" s="794"/>
      <c r="E20" s="870"/>
      <c r="F20" s="837">
        <v>2000</v>
      </c>
      <c r="G20" s="840" t="s">
        <v>191</v>
      </c>
      <c r="H20" s="844" t="s">
        <v>80</v>
      </c>
      <c r="I20" s="68" t="s">
        <v>81</v>
      </c>
      <c r="J20" s="69">
        <v>264</v>
      </c>
      <c r="K20" s="69">
        <v>219</v>
      </c>
      <c r="L20" s="71">
        <v>0</v>
      </c>
      <c r="M20" s="164">
        <f>SUM(J20:L20)</f>
        <v>483</v>
      </c>
      <c r="N20" s="71">
        <v>469</v>
      </c>
      <c r="O20" s="71">
        <v>369</v>
      </c>
      <c r="P20" s="71">
        <v>0</v>
      </c>
      <c r="Q20" s="160">
        <f>SUM(N20:P20)</f>
        <v>838</v>
      </c>
      <c r="R20" s="69">
        <v>673</v>
      </c>
      <c r="S20" s="69">
        <v>447</v>
      </c>
      <c r="T20" s="71">
        <v>0</v>
      </c>
      <c r="U20" s="384">
        <f>SUM(R20:T20)</f>
        <v>1120</v>
      </c>
      <c r="V20" s="169">
        <v>383</v>
      </c>
      <c r="W20" s="69">
        <v>342</v>
      </c>
      <c r="X20" s="71">
        <v>0</v>
      </c>
      <c r="Y20" s="381">
        <f>SUM(V20:X20)</f>
        <v>725</v>
      </c>
      <c r="Z20" s="69">
        <v>277</v>
      </c>
      <c r="AA20" s="69">
        <v>227</v>
      </c>
      <c r="AB20" s="71">
        <v>0</v>
      </c>
      <c r="AC20" s="381">
        <f>SUM(Z20:AB20)</f>
        <v>504</v>
      </c>
      <c r="AD20" s="69">
        <v>273</v>
      </c>
      <c r="AE20" s="69">
        <v>222</v>
      </c>
      <c r="AF20" s="71">
        <v>0</v>
      </c>
      <c r="AG20" s="233">
        <f>SUM(AD20:AF20)</f>
        <v>495</v>
      </c>
      <c r="AH20" s="69">
        <v>507</v>
      </c>
      <c r="AI20" s="69">
        <v>414</v>
      </c>
      <c r="AJ20" s="71">
        <v>0</v>
      </c>
      <c r="AK20" s="546">
        <f>SUM(AH20:AJ20)</f>
        <v>921</v>
      </c>
      <c r="AL20" s="69">
        <v>297</v>
      </c>
      <c r="AM20" s="69">
        <v>243</v>
      </c>
      <c r="AN20" s="71">
        <v>0</v>
      </c>
      <c r="AO20" s="546">
        <f>SUM(AL20:AN20)</f>
        <v>540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376">
        <f t="shared" si="3"/>
        <v>5626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831"/>
      <c r="B21" s="794"/>
      <c r="C21" s="794"/>
      <c r="D21" s="794"/>
      <c r="E21" s="870"/>
      <c r="F21" s="837">
        <v>2000</v>
      </c>
      <c r="G21" s="840" t="s">
        <v>191</v>
      </c>
      <c r="H21" s="844"/>
      <c r="I21" s="68" t="s">
        <v>82</v>
      </c>
      <c r="J21" s="69">
        <v>0</v>
      </c>
      <c r="K21" s="69">
        <v>0</v>
      </c>
      <c r="L21" s="69">
        <v>0</v>
      </c>
      <c r="M21" s="164">
        <f>SUM(J21:L21)</f>
        <v>0</v>
      </c>
      <c r="N21" s="71">
        <v>19</v>
      </c>
      <c r="O21" s="71">
        <v>15</v>
      </c>
      <c r="P21" s="71">
        <v>0</v>
      </c>
      <c r="Q21" s="160">
        <f>SUM(N21:P21)</f>
        <v>34</v>
      </c>
      <c r="R21" s="69">
        <v>16</v>
      </c>
      <c r="S21" s="69">
        <v>13</v>
      </c>
      <c r="T21" s="69">
        <v>0</v>
      </c>
      <c r="U21" s="384">
        <f>SUM(R21:T21)</f>
        <v>29</v>
      </c>
      <c r="V21" s="169">
        <v>43</v>
      </c>
      <c r="W21" s="69">
        <v>37</v>
      </c>
      <c r="X21" s="69">
        <v>0</v>
      </c>
      <c r="Y21" s="381">
        <f>SUM(V21:X21)</f>
        <v>80</v>
      </c>
      <c r="Z21" s="69">
        <v>31</v>
      </c>
      <c r="AA21" s="69">
        <v>25</v>
      </c>
      <c r="AB21" s="69">
        <v>0</v>
      </c>
      <c r="AC21" s="381">
        <f>SUM(Z21:AB21)</f>
        <v>56</v>
      </c>
      <c r="AD21" s="69">
        <v>30</v>
      </c>
      <c r="AE21" s="69">
        <v>25</v>
      </c>
      <c r="AF21" s="69">
        <v>0</v>
      </c>
      <c r="AG21" s="233">
        <f>SUM(AD21:AF21)</f>
        <v>55</v>
      </c>
      <c r="AH21" s="69">
        <v>56</v>
      </c>
      <c r="AI21" s="69">
        <v>46</v>
      </c>
      <c r="AJ21" s="69">
        <v>0</v>
      </c>
      <c r="AK21" s="546">
        <f>SUM(AH21:AJ21)</f>
        <v>102</v>
      </c>
      <c r="AL21" s="69">
        <v>33</v>
      </c>
      <c r="AM21" s="69">
        <v>27</v>
      </c>
      <c r="AN21" s="69">
        <v>0</v>
      </c>
      <c r="AO21" s="546">
        <f>SUM(AL21:AN21)</f>
        <v>60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376">
        <f t="shared" si="3"/>
        <v>416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831"/>
      <c r="B22" s="794"/>
      <c r="C22" s="794"/>
      <c r="D22" s="794"/>
      <c r="E22" s="870"/>
      <c r="F22" s="837">
        <v>2000</v>
      </c>
      <c r="G22" s="840" t="s">
        <v>191</v>
      </c>
      <c r="H22" s="843" t="s">
        <v>83</v>
      </c>
      <c r="I22" s="68" t="s">
        <v>84</v>
      </c>
      <c r="J22" s="69">
        <v>0</v>
      </c>
      <c r="K22" s="69">
        <v>0</v>
      </c>
      <c r="L22" s="69">
        <v>0</v>
      </c>
      <c r="M22" s="164">
        <f>SUM(J22:L22)</f>
        <v>0</v>
      </c>
      <c r="N22" s="71">
        <v>0</v>
      </c>
      <c r="O22" s="71">
        <v>0</v>
      </c>
      <c r="P22" s="71">
        <v>0</v>
      </c>
      <c r="Q22" s="160">
        <f>SUM(N22:P22)</f>
        <v>0</v>
      </c>
      <c r="R22" s="69">
        <v>0</v>
      </c>
      <c r="S22" s="69">
        <v>0</v>
      </c>
      <c r="T22" s="69">
        <v>0</v>
      </c>
      <c r="U22" s="384">
        <f>SUM(R22:T22)</f>
        <v>0</v>
      </c>
      <c r="V22" s="169">
        <v>0</v>
      </c>
      <c r="W22" s="69">
        <v>0</v>
      </c>
      <c r="X22" s="69">
        <v>0</v>
      </c>
      <c r="Y22" s="381">
        <f>SUM(V22:X22)</f>
        <v>0</v>
      </c>
      <c r="Z22" s="69">
        <v>0</v>
      </c>
      <c r="AA22" s="69">
        <v>0</v>
      </c>
      <c r="AB22" s="69">
        <v>0</v>
      </c>
      <c r="AC22" s="381">
        <f>SUM(Z22:AB22)</f>
        <v>0</v>
      </c>
      <c r="AD22" s="69">
        <v>0</v>
      </c>
      <c r="AE22" s="69">
        <v>0</v>
      </c>
      <c r="AF22" s="69">
        <v>0</v>
      </c>
      <c r="AG22" s="233">
        <f>SUM(AD22:AF22)</f>
        <v>0</v>
      </c>
      <c r="AH22" s="69">
        <v>0</v>
      </c>
      <c r="AI22" s="69">
        <v>0</v>
      </c>
      <c r="AJ22" s="69">
        <v>0</v>
      </c>
      <c r="AK22" s="546">
        <f>SUM(AH22:AJ22)</f>
        <v>0</v>
      </c>
      <c r="AL22" s="69">
        <v>0</v>
      </c>
      <c r="AM22" s="69">
        <v>0</v>
      </c>
      <c r="AN22" s="69">
        <v>0</v>
      </c>
      <c r="AO22" s="546">
        <f>SUM(AL22:AN22)</f>
        <v>0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376">
        <f t="shared" si="3"/>
        <v>0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831"/>
      <c r="B23" s="794"/>
      <c r="C23" s="794"/>
      <c r="D23" s="794"/>
      <c r="E23" s="871"/>
      <c r="F23" s="838">
        <v>2000</v>
      </c>
      <c r="G23" s="841" t="s">
        <v>191</v>
      </c>
      <c r="H23" s="845"/>
      <c r="I23" s="73" t="s">
        <v>85</v>
      </c>
      <c r="J23" s="74">
        <v>0</v>
      </c>
      <c r="K23" s="75">
        <v>0</v>
      </c>
      <c r="L23" s="75">
        <v>0</v>
      </c>
      <c r="M23" s="161">
        <f>SUM(J23:L23)</f>
        <v>0</v>
      </c>
      <c r="N23" s="75">
        <v>0</v>
      </c>
      <c r="O23" s="75">
        <v>0</v>
      </c>
      <c r="P23" s="75">
        <v>0</v>
      </c>
      <c r="Q23" s="161">
        <f>SUM(N23:P23)</f>
        <v>0</v>
      </c>
      <c r="R23" s="74">
        <v>0</v>
      </c>
      <c r="S23" s="75">
        <v>0</v>
      </c>
      <c r="T23" s="75">
        <v>0</v>
      </c>
      <c r="U23" s="391">
        <f>SUM(R23:T23)</f>
        <v>0</v>
      </c>
      <c r="V23" s="171">
        <v>0</v>
      </c>
      <c r="W23" s="75">
        <v>0</v>
      </c>
      <c r="X23" s="75">
        <v>0</v>
      </c>
      <c r="Y23" s="380">
        <f>SUM(V23:X23)</f>
        <v>0</v>
      </c>
      <c r="Z23" s="74">
        <v>0</v>
      </c>
      <c r="AA23" s="75">
        <v>0</v>
      </c>
      <c r="AB23" s="75">
        <v>0</v>
      </c>
      <c r="AC23" s="380">
        <f>SUM(Z23:AB23)</f>
        <v>0</v>
      </c>
      <c r="AD23" s="74">
        <v>0</v>
      </c>
      <c r="AE23" s="75">
        <v>0</v>
      </c>
      <c r="AF23" s="75">
        <v>0</v>
      </c>
      <c r="AG23" s="237">
        <f>SUM(AD23:AF23)</f>
        <v>0</v>
      </c>
      <c r="AH23" s="74">
        <v>0</v>
      </c>
      <c r="AI23" s="75">
        <v>0</v>
      </c>
      <c r="AJ23" s="75">
        <v>0</v>
      </c>
      <c r="AK23" s="541">
        <f>SUM(AH23:AJ23)</f>
        <v>0</v>
      </c>
      <c r="AL23" s="74">
        <v>0</v>
      </c>
      <c r="AM23" s="75">
        <v>0</v>
      </c>
      <c r="AN23" s="75">
        <v>0</v>
      </c>
      <c r="AO23" s="541">
        <f>SUM(AL23:AN23)</f>
        <v>0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376">
        <f t="shared" si="3"/>
        <v>0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72" customHeight="1" thickBot="1">
      <c r="A24" s="831"/>
      <c r="B24" s="794"/>
      <c r="C24" s="794"/>
      <c r="D24" s="794"/>
      <c r="E24" s="549" t="s">
        <v>193</v>
      </c>
      <c r="F24" s="382">
        <v>36</v>
      </c>
      <c r="G24" s="383" t="s">
        <v>194</v>
      </c>
      <c r="H24" s="393" t="s">
        <v>249</v>
      </c>
      <c r="I24" s="399" t="s">
        <v>249</v>
      </c>
      <c r="J24" s="69">
        <v>0</v>
      </c>
      <c r="K24" s="71">
        <v>0</v>
      </c>
      <c r="L24" s="71">
        <v>11</v>
      </c>
      <c r="M24" s="135">
        <f>SUM(J24:L24)</f>
        <v>11</v>
      </c>
      <c r="N24" s="187">
        <v>0</v>
      </c>
      <c r="O24" s="188">
        <v>0</v>
      </c>
      <c r="P24" s="188">
        <v>0</v>
      </c>
      <c r="Q24" s="230">
        <v>14</v>
      </c>
      <c r="R24" s="187">
        <v>0</v>
      </c>
      <c r="S24" s="188">
        <v>0</v>
      </c>
      <c r="T24" s="188">
        <v>0</v>
      </c>
      <c r="U24" s="230">
        <v>32</v>
      </c>
      <c r="V24" s="187">
        <v>0</v>
      </c>
      <c r="W24" s="188">
        <v>0</v>
      </c>
      <c r="X24" s="188">
        <v>0</v>
      </c>
      <c r="Y24" s="230">
        <v>30</v>
      </c>
      <c r="Z24" s="187">
        <v>0</v>
      </c>
      <c r="AA24" s="188">
        <v>0</v>
      </c>
      <c r="AB24" s="188">
        <v>0</v>
      </c>
      <c r="AC24" s="230">
        <v>17</v>
      </c>
      <c r="AD24" s="187">
        <v>0</v>
      </c>
      <c r="AE24" s="188">
        <v>0</v>
      </c>
      <c r="AF24" s="188">
        <v>0</v>
      </c>
      <c r="AG24" s="230">
        <v>18</v>
      </c>
      <c r="AH24" s="545" t="s">
        <v>249</v>
      </c>
      <c r="AI24" s="545" t="s">
        <v>249</v>
      </c>
      <c r="AJ24" s="544" t="s">
        <v>249</v>
      </c>
      <c r="AK24" s="542">
        <v>25</v>
      </c>
      <c r="AL24" s="544" t="s">
        <v>249</v>
      </c>
      <c r="AM24" s="545" t="s">
        <v>249</v>
      </c>
      <c r="AN24" s="544" t="s">
        <v>249</v>
      </c>
      <c r="AO24" s="542">
        <v>21</v>
      </c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377">
        <f>M24+Q24+U24+Y24+AC24+AG24+AK24+AO24</f>
        <v>168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830" t="s">
        <v>195</v>
      </c>
      <c r="B25" s="794"/>
      <c r="C25" s="794"/>
      <c r="D25" s="794"/>
      <c r="E25" s="859" t="s">
        <v>196</v>
      </c>
      <c r="F25" s="760">
        <v>5</v>
      </c>
      <c r="G25" s="854" t="s">
        <v>197</v>
      </c>
      <c r="H25" s="891" t="s">
        <v>249</v>
      </c>
      <c r="I25" s="894" t="s">
        <v>249</v>
      </c>
      <c r="J25" s="827" t="s">
        <v>249</v>
      </c>
      <c r="K25" s="824" t="s">
        <v>249</v>
      </c>
      <c r="L25" s="818" t="s">
        <v>249</v>
      </c>
      <c r="M25" s="821">
        <v>1</v>
      </c>
      <c r="N25" s="827" t="s">
        <v>249</v>
      </c>
      <c r="O25" s="824" t="s">
        <v>249</v>
      </c>
      <c r="P25" s="818" t="s">
        <v>249</v>
      </c>
      <c r="Q25" s="821">
        <v>0</v>
      </c>
      <c r="R25" s="827" t="s">
        <v>249</v>
      </c>
      <c r="S25" s="824" t="s">
        <v>249</v>
      </c>
      <c r="T25" s="818" t="s">
        <v>249</v>
      </c>
      <c r="U25" s="821">
        <v>2</v>
      </c>
      <c r="V25" s="827" t="s">
        <v>249</v>
      </c>
      <c r="W25" s="824" t="s">
        <v>249</v>
      </c>
      <c r="X25" s="818" t="s">
        <v>249</v>
      </c>
      <c r="Y25" s="821">
        <v>0</v>
      </c>
      <c r="Z25" s="827" t="s">
        <v>249</v>
      </c>
      <c r="AA25" s="824" t="s">
        <v>249</v>
      </c>
      <c r="AB25" s="818" t="s">
        <v>249</v>
      </c>
      <c r="AC25" s="821">
        <v>0</v>
      </c>
      <c r="AD25" s="827" t="s">
        <v>249</v>
      </c>
      <c r="AE25" s="824" t="s">
        <v>249</v>
      </c>
      <c r="AF25" s="818" t="s">
        <v>249</v>
      </c>
      <c r="AG25" s="821">
        <v>1</v>
      </c>
      <c r="AH25" s="827" t="s">
        <v>249</v>
      </c>
      <c r="AI25" s="824" t="s">
        <v>249</v>
      </c>
      <c r="AJ25" s="818" t="s">
        <v>249</v>
      </c>
      <c r="AK25" s="821">
        <v>0</v>
      </c>
      <c r="AL25" s="827" t="s">
        <v>249</v>
      </c>
      <c r="AM25" s="824" t="s">
        <v>249</v>
      </c>
      <c r="AN25" s="818" t="s">
        <v>249</v>
      </c>
      <c r="AO25" s="821">
        <v>1</v>
      </c>
      <c r="AP25" s="83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897">
        <f>M25+Q25+U25+Y25+AC25+AG25+AK25+AO25</f>
        <v>5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58" ht="15" customHeight="1">
      <c r="A26" s="831"/>
      <c r="B26" s="794"/>
      <c r="C26" s="794"/>
      <c r="D26" s="794"/>
      <c r="E26" s="860"/>
      <c r="F26" s="761">
        <v>5</v>
      </c>
      <c r="G26" s="855" t="s">
        <v>197</v>
      </c>
      <c r="H26" s="892"/>
      <c r="I26" s="895"/>
      <c r="J26" s="828"/>
      <c r="K26" s="825"/>
      <c r="L26" s="819"/>
      <c r="M26" s="822"/>
      <c r="N26" s="828"/>
      <c r="O26" s="825"/>
      <c r="P26" s="819"/>
      <c r="Q26" s="822"/>
      <c r="R26" s="828"/>
      <c r="S26" s="825"/>
      <c r="T26" s="819"/>
      <c r="U26" s="822"/>
      <c r="V26" s="828"/>
      <c r="W26" s="825"/>
      <c r="X26" s="819"/>
      <c r="Y26" s="822"/>
      <c r="Z26" s="828"/>
      <c r="AA26" s="825"/>
      <c r="AB26" s="819"/>
      <c r="AC26" s="822"/>
      <c r="AD26" s="828"/>
      <c r="AE26" s="825"/>
      <c r="AF26" s="819"/>
      <c r="AG26" s="822"/>
      <c r="AH26" s="828"/>
      <c r="AI26" s="825"/>
      <c r="AJ26" s="819"/>
      <c r="AK26" s="822"/>
      <c r="AL26" s="828"/>
      <c r="AM26" s="825"/>
      <c r="AN26" s="819"/>
      <c r="AO26" s="822"/>
      <c r="AP26" s="69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898"/>
    </row>
    <row r="27" spans="1:58" ht="15" customHeight="1">
      <c r="A27" s="831"/>
      <c r="B27" s="794"/>
      <c r="C27" s="794"/>
      <c r="D27" s="794"/>
      <c r="E27" s="860"/>
      <c r="F27" s="761">
        <v>5</v>
      </c>
      <c r="G27" s="855" t="s">
        <v>197</v>
      </c>
      <c r="H27" s="892"/>
      <c r="I27" s="895"/>
      <c r="J27" s="828"/>
      <c r="K27" s="825"/>
      <c r="L27" s="819"/>
      <c r="M27" s="822"/>
      <c r="N27" s="828"/>
      <c r="O27" s="825"/>
      <c r="P27" s="819"/>
      <c r="Q27" s="822"/>
      <c r="R27" s="828"/>
      <c r="S27" s="825"/>
      <c r="T27" s="819"/>
      <c r="U27" s="822"/>
      <c r="V27" s="828"/>
      <c r="W27" s="825"/>
      <c r="X27" s="819"/>
      <c r="Y27" s="822"/>
      <c r="Z27" s="828"/>
      <c r="AA27" s="825"/>
      <c r="AB27" s="819"/>
      <c r="AC27" s="822"/>
      <c r="AD27" s="828"/>
      <c r="AE27" s="825"/>
      <c r="AF27" s="819"/>
      <c r="AG27" s="822"/>
      <c r="AH27" s="828"/>
      <c r="AI27" s="825"/>
      <c r="AJ27" s="819"/>
      <c r="AK27" s="822"/>
      <c r="AL27" s="828"/>
      <c r="AM27" s="825"/>
      <c r="AN27" s="819"/>
      <c r="AO27" s="822"/>
      <c r="AP27" s="69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898"/>
    </row>
    <row r="28" spans="1:58" ht="15" customHeight="1">
      <c r="A28" s="831"/>
      <c r="B28" s="794"/>
      <c r="C28" s="794"/>
      <c r="D28" s="794"/>
      <c r="E28" s="860"/>
      <c r="F28" s="761">
        <v>5</v>
      </c>
      <c r="G28" s="855" t="s">
        <v>197</v>
      </c>
      <c r="H28" s="892"/>
      <c r="I28" s="895"/>
      <c r="J28" s="828"/>
      <c r="K28" s="825"/>
      <c r="L28" s="819"/>
      <c r="M28" s="822"/>
      <c r="N28" s="828"/>
      <c r="O28" s="825"/>
      <c r="P28" s="819"/>
      <c r="Q28" s="822"/>
      <c r="R28" s="828"/>
      <c r="S28" s="825"/>
      <c r="T28" s="819"/>
      <c r="U28" s="822"/>
      <c r="V28" s="828"/>
      <c r="W28" s="825"/>
      <c r="X28" s="819"/>
      <c r="Y28" s="822"/>
      <c r="Z28" s="828"/>
      <c r="AA28" s="825"/>
      <c r="AB28" s="819"/>
      <c r="AC28" s="822"/>
      <c r="AD28" s="828"/>
      <c r="AE28" s="825"/>
      <c r="AF28" s="819"/>
      <c r="AG28" s="822"/>
      <c r="AH28" s="828"/>
      <c r="AI28" s="825"/>
      <c r="AJ28" s="819"/>
      <c r="AK28" s="822"/>
      <c r="AL28" s="828"/>
      <c r="AM28" s="825"/>
      <c r="AN28" s="819"/>
      <c r="AO28" s="822"/>
      <c r="AP28" s="69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898"/>
    </row>
    <row r="29" spans="1:58" ht="15" customHeight="1">
      <c r="A29" s="831"/>
      <c r="B29" s="794"/>
      <c r="C29" s="794"/>
      <c r="D29" s="794"/>
      <c r="E29" s="860"/>
      <c r="F29" s="761">
        <v>5</v>
      </c>
      <c r="G29" s="855" t="s">
        <v>197</v>
      </c>
      <c r="H29" s="892"/>
      <c r="I29" s="895"/>
      <c r="J29" s="828"/>
      <c r="K29" s="825"/>
      <c r="L29" s="819"/>
      <c r="M29" s="822"/>
      <c r="N29" s="828"/>
      <c r="O29" s="825"/>
      <c r="P29" s="819"/>
      <c r="Q29" s="822"/>
      <c r="R29" s="828"/>
      <c r="S29" s="825"/>
      <c r="T29" s="819"/>
      <c r="U29" s="822"/>
      <c r="V29" s="828"/>
      <c r="W29" s="825"/>
      <c r="X29" s="819"/>
      <c r="Y29" s="822"/>
      <c r="Z29" s="828"/>
      <c r="AA29" s="825"/>
      <c r="AB29" s="819"/>
      <c r="AC29" s="822"/>
      <c r="AD29" s="828"/>
      <c r="AE29" s="825"/>
      <c r="AF29" s="819"/>
      <c r="AG29" s="822"/>
      <c r="AH29" s="828"/>
      <c r="AI29" s="825"/>
      <c r="AJ29" s="819"/>
      <c r="AK29" s="822"/>
      <c r="AL29" s="828"/>
      <c r="AM29" s="825"/>
      <c r="AN29" s="819"/>
      <c r="AO29" s="822"/>
      <c r="AP29" s="69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898"/>
    </row>
    <row r="30" spans="1:58" ht="15" customHeight="1">
      <c r="A30" s="831"/>
      <c r="B30" s="794"/>
      <c r="C30" s="794"/>
      <c r="D30" s="794"/>
      <c r="E30" s="860"/>
      <c r="F30" s="761">
        <v>5</v>
      </c>
      <c r="G30" s="855" t="s">
        <v>197</v>
      </c>
      <c r="H30" s="892"/>
      <c r="I30" s="895"/>
      <c r="J30" s="828"/>
      <c r="K30" s="825"/>
      <c r="L30" s="819"/>
      <c r="M30" s="822"/>
      <c r="N30" s="828"/>
      <c r="O30" s="825"/>
      <c r="P30" s="819"/>
      <c r="Q30" s="822"/>
      <c r="R30" s="828"/>
      <c r="S30" s="825"/>
      <c r="T30" s="819"/>
      <c r="U30" s="822"/>
      <c r="V30" s="828"/>
      <c r="W30" s="825"/>
      <c r="X30" s="819"/>
      <c r="Y30" s="822"/>
      <c r="Z30" s="828"/>
      <c r="AA30" s="825"/>
      <c r="AB30" s="819"/>
      <c r="AC30" s="822"/>
      <c r="AD30" s="828"/>
      <c r="AE30" s="825"/>
      <c r="AF30" s="819"/>
      <c r="AG30" s="822"/>
      <c r="AH30" s="828"/>
      <c r="AI30" s="825"/>
      <c r="AJ30" s="819"/>
      <c r="AK30" s="822"/>
      <c r="AL30" s="828"/>
      <c r="AM30" s="825"/>
      <c r="AN30" s="819"/>
      <c r="AO30" s="822"/>
      <c r="AP30" s="69"/>
      <c r="AQ30" s="71"/>
      <c r="AR30" s="71"/>
      <c r="AS30" s="70"/>
      <c r="AT30" s="71"/>
      <c r="AU30" s="71"/>
      <c r="AV30" s="71"/>
      <c r="AW30" s="70"/>
      <c r="AX30" s="71"/>
      <c r="AY30" s="71"/>
      <c r="AZ30" s="71"/>
      <c r="BA30" s="70"/>
      <c r="BB30" s="71"/>
      <c r="BC30" s="71"/>
      <c r="BD30" s="71"/>
      <c r="BE30" s="70"/>
      <c r="BF30" s="898"/>
    </row>
    <row r="31" spans="1:58" ht="15" customHeight="1">
      <c r="A31" s="831"/>
      <c r="B31" s="794"/>
      <c r="C31" s="794"/>
      <c r="D31" s="794"/>
      <c r="E31" s="860"/>
      <c r="F31" s="761">
        <v>5</v>
      </c>
      <c r="G31" s="855" t="s">
        <v>197</v>
      </c>
      <c r="H31" s="892"/>
      <c r="I31" s="895"/>
      <c r="J31" s="828"/>
      <c r="K31" s="825"/>
      <c r="L31" s="819"/>
      <c r="M31" s="822"/>
      <c r="N31" s="828"/>
      <c r="O31" s="825"/>
      <c r="P31" s="819"/>
      <c r="Q31" s="822"/>
      <c r="R31" s="828"/>
      <c r="S31" s="825"/>
      <c r="T31" s="819"/>
      <c r="U31" s="822"/>
      <c r="V31" s="828"/>
      <c r="W31" s="825"/>
      <c r="X31" s="819"/>
      <c r="Y31" s="822"/>
      <c r="Z31" s="828"/>
      <c r="AA31" s="825"/>
      <c r="AB31" s="819"/>
      <c r="AC31" s="822"/>
      <c r="AD31" s="828"/>
      <c r="AE31" s="825"/>
      <c r="AF31" s="819"/>
      <c r="AG31" s="822"/>
      <c r="AH31" s="828"/>
      <c r="AI31" s="825"/>
      <c r="AJ31" s="819"/>
      <c r="AK31" s="822"/>
      <c r="AL31" s="828"/>
      <c r="AM31" s="825"/>
      <c r="AN31" s="819"/>
      <c r="AO31" s="822"/>
      <c r="AP31" s="69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898"/>
    </row>
    <row r="32" spans="1:58" ht="15" customHeight="1">
      <c r="A32" s="831"/>
      <c r="B32" s="794"/>
      <c r="C32" s="794"/>
      <c r="D32" s="794"/>
      <c r="E32" s="860"/>
      <c r="F32" s="761">
        <v>5</v>
      </c>
      <c r="G32" s="855" t="s">
        <v>197</v>
      </c>
      <c r="H32" s="892"/>
      <c r="I32" s="895"/>
      <c r="J32" s="828"/>
      <c r="K32" s="825"/>
      <c r="L32" s="819"/>
      <c r="M32" s="822"/>
      <c r="N32" s="828"/>
      <c r="O32" s="825"/>
      <c r="P32" s="819"/>
      <c r="Q32" s="822"/>
      <c r="R32" s="828"/>
      <c r="S32" s="825"/>
      <c r="T32" s="819"/>
      <c r="U32" s="822"/>
      <c r="V32" s="828"/>
      <c r="W32" s="825"/>
      <c r="X32" s="819"/>
      <c r="Y32" s="822"/>
      <c r="Z32" s="828"/>
      <c r="AA32" s="825"/>
      <c r="AB32" s="819"/>
      <c r="AC32" s="822"/>
      <c r="AD32" s="828"/>
      <c r="AE32" s="825"/>
      <c r="AF32" s="819"/>
      <c r="AG32" s="822"/>
      <c r="AH32" s="828"/>
      <c r="AI32" s="825"/>
      <c r="AJ32" s="819"/>
      <c r="AK32" s="822"/>
      <c r="AL32" s="828"/>
      <c r="AM32" s="825"/>
      <c r="AN32" s="819"/>
      <c r="AO32" s="822"/>
      <c r="AP32" s="69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898"/>
    </row>
    <row r="33" spans="1:58" ht="15" customHeight="1">
      <c r="A33" s="831"/>
      <c r="B33" s="794"/>
      <c r="C33" s="794"/>
      <c r="D33" s="794"/>
      <c r="E33" s="860"/>
      <c r="F33" s="761">
        <v>5</v>
      </c>
      <c r="G33" s="855" t="s">
        <v>197</v>
      </c>
      <c r="H33" s="892"/>
      <c r="I33" s="895"/>
      <c r="J33" s="828"/>
      <c r="K33" s="825"/>
      <c r="L33" s="819"/>
      <c r="M33" s="822"/>
      <c r="N33" s="828"/>
      <c r="O33" s="825"/>
      <c r="P33" s="819"/>
      <c r="Q33" s="822"/>
      <c r="R33" s="828"/>
      <c r="S33" s="825"/>
      <c r="T33" s="819"/>
      <c r="U33" s="822"/>
      <c r="V33" s="828"/>
      <c r="W33" s="825"/>
      <c r="X33" s="819"/>
      <c r="Y33" s="822"/>
      <c r="Z33" s="828"/>
      <c r="AA33" s="825"/>
      <c r="AB33" s="819"/>
      <c r="AC33" s="822"/>
      <c r="AD33" s="828"/>
      <c r="AE33" s="825"/>
      <c r="AF33" s="819"/>
      <c r="AG33" s="822"/>
      <c r="AH33" s="828"/>
      <c r="AI33" s="825"/>
      <c r="AJ33" s="819"/>
      <c r="AK33" s="822"/>
      <c r="AL33" s="828"/>
      <c r="AM33" s="825"/>
      <c r="AN33" s="819"/>
      <c r="AO33" s="822"/>
      <c r="AP33" s="69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898"/>
    </row>
    <row r="34" spans="1:58" ht="15.75" customHeight="1" thickBot="1">
      <c r="A34" s="831"/>
      <c r="B34" s="794"/>
      <c r="C34" s="794"/>
      <c r="D34" s="794"/>
      <c r="E34" s="861"/>
      <c r="F34" s="762">
        <v>5</v>
      </c>
      <c r="G34" s="856" t="s">
        <v>197</v>
      </c>
      <c r="H34" s="893"/>
      <c r="I34" s="896"/>
      <c r="J34" s="829"/>
      <c r="K34" s="826"/>
      <c r="L34" s="820"/>
      <c r="M34" s="823"/>
      <c r="N34" s="829"/>
      <c r="O34" s="826"/>
      <c r="P34" s="820"/>
      <c r="Q34" s="823"/>
      <c r="R34" s="829"/>
      <c r="S34" s="826"/>
      <c r="T34" s="820"/>
      <c r="U34" s="823"/>
      <c r="V34" s="829"/>
      <c r="W34" s="826"/>
      <c r="X34" s="820"/>
      <c r="Y34" s="823"/>
      <c r="Z34" s="829"/>
      <c r="AA34" s="826"/>
      <c r="AB34" s="820"/>
      <c r="AC34" s="823"/>
      <c r="AD34" s="829"/>
      <c r="AE34" s="826"/>
      <c r="AF34" s="820"/>
      <c r="AG34" s="823"/>
      <c r="AH34" s="829"/>
      <c r="AI34" s="826"/>
      <c r="AJ34" s="820"/>
      <c r="AK34" s="823"/>
      <c r="AL34" s="829"/>
      <c r="AM34" s="826"/>
      <c r="AN34" s="820"/>
      <c r="AO34" s="823"/>
      <c r="AP34" s="74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898"/>
    </row>
    <row r="35" spans="1:58" ht="13.5">
      <c r="A35" s="831"/>
      <c r="B35" s="794"/>
      <c r="C35" s="794"/>
      <c r="D35" s="794"/>
      <c r="E35" s="859" t="s">
        <v>198</v>
      </c>
      <c r="F35" s="865">
        <v>100</v>
      </c>
      <c r="G35" s="867" t="s">
        <v>199</v>
      </c>
      <c r="H35" s="852" t="s">
        <v>74</v>
      </c>
      <c r="I35" s="77" t="s">
        <v>75</v>
      </c>
      <c r="J35" s="167">
        <v>0</v>
      </c>
      <c r="K35" s="78">
        <v>0</v>
      </c>
      <c r="L35" s="78">
        <v>0</v>
      </c>
      <c r="M35" s="232">
        <f>SUM(J35:L35)</f>
        <v>0</v>
      </c>
      <c r="N35" s="167">
        <v>0</v>
      </c>
      <c r="O35" s="78">
        <v>0</v>
      </c>
      <c r="P35" s="78">
        <v>0</v>
      </c>
      <c r="Q35" s="232">
        <f>SUM(N35:P35)</f>
        <v>0</v>
      </c>
      <c r="R35" s="167">
        <v>0</v>
      </c>
      <c r="S35" s="78">
        <v>0</v>
      </c>
      <c r="T35" s="78">
        <v>0</v>
      </c>
      <c r="U35" s="232">
        <f>SUM(R35:T35)</f>
        <v>0</v>
      </c>
      <c r="V35" s="83">
        <v>0</v>
      </c>
      <c r="W35" s="78">
        <v>0</v>
      </c>
      <c r="X35" s="78">
        <v>0</v>
      </c>
      <c r="Y35" s="373">
        <f>SUM(V35:X35)</f>
        <v>0</v>
      </c>
      <c r="Z35" s="167">
        <v>0</v>
      </c>
      <c r="AA35" s="78">
        <v>0</v>
      </c>
      <c r="AB35" s="78">
        <v>0</v>
      </c>
      <c r="AC35" s="232">
        <f>SUM(Z35:AB35)</f>
        <v>0</v>
      </c>
      <c r="AD35" s="83">
        <v>0</v>
      </c>
      <c r="AE35" s="78">
        <v>0</v>
      </c>
      <c r="AF35" s="78">
        <v>0</v>
      </c>
      <c r="AG35" s="388">
        <f>SUM(AD35:AF35)</f>
        <v>0</v>
      </c>
      <c r="AH35" s="83">
        <v>0</v>
      </c>
      <c r="AI35" s="78">
        <v>0</v>
      </c>
      <c r="AJ35" s="78">
        <v>0</v>
      </c>
      <c r="AK35" s="548">
        <f>SUM(AH35:AJ35)</f>
        <v>0</v>
      </c>
      <c r="AL35" s="83">
        <v>0</v>
      </c>
      <c r="AM35" s="78">
        <v>0</v>
      </c>
      <c r="AN35" s="78">
        <v>0</v>
      </c>
      <c r="AO35" s="548">
        <f>SUM(AL35:AN35)</f>
        <v>0</v>
      </c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410"/>
      <c r="BF35" s="413">
        <f>M35+Q35+U35+Y35+AC35+AG35+AK35+AO35</f>
        <v>0</v>
      </c>
    </row>
    <row r="36" spans="1:58" ht="13.5">
      <c r="A36" s="831"/>
      <c r="B36" s="794"/>
      <c r="C36" s="794"/>
      <c r="D36" s="794"/>
      <c r="E36" s="860"/>
      <c r="F36" s="837">
        <v>100</v>
      </c>
      <c r="G36" s="863" t="s">
        <v>199</v>
      </c>
      <c r="H36" s="843"/>
      <c r="I36" s="68" t="s">
        <v>76</v>
      </c>
      <c r="J36" s="169">
        <v>0</v>
      </c>
      <c r="K36" s="71">
        <v>0</v>
      </c>
      <c r="L36" s="71">
        <v>0</v>
      </c>
      <c r="M36" s="233">
        <f>SUM(J36:L36)</f>
        <v>0</v>
      </c>
      <c r="N36" s="169">
        <v>0</v>
      </c>
      <c r="O36" s="71">
        <v>0</v>
      </c>
      <c r="P36" s="71">
        <v>0</v>
      </c>
      <c r="Q36" s="233">
        <f>SUM(N36:P36)</f>
        <v>0</v>
      </c>
      <c r="R36" s="169">
        <v>0</v>
      </c>
      <c r="S36" s="71">
        <v>0</v>
      </c>
      <c r="T36" s="71">
        <v>0</v>
      </c>
      <c r="U36" s="233">
        <f>SUM(R36:T36)</f>
        <v>0</v>
      </c>
      <c r="V36" s="69">
        <v>0</v>
      </c>
      <c r="W36" s="71">
        <v>0</v>
      </c>
      <c r="X36" s="71">
        <v>0</v>
      </c>
      <c r="Y36" s="389">
        <f>SUM(V36:X36)</f>
        <v>0</v>
      </c>
      <c r="Z36" s="169">
        <v>0</v>
      </c>
      <c r="AA36" s="71">
        <v>0</v>
      </c>
      <c r="AB36" s="71">
        <v>0</v>
      </c>
      <c r="AC36" s="233">
        <f>SUM(Z36:AB36)</f>
        <v>0</v>
      </c>
      <c r="AD36" s="69">
        <v>0</v>
      </c>
      <c r="AE36" s="71">
        <v>0</v>
      </c>
      <c r="AF36" s="71">
        <v>0</v>
      </c>
      <c r="AG36" s="386">
        <f>SUM(AD36:AF36)</f>
        <v>0</v>
      </c>
      <c r="AH36" s="69">
        <v>0</v>
      </c>
      <c r="AI36" s="71">
        <v>0</v>
      </c>
      <c r="AJ36" s="71">
        <v>0</v>
      </c>
      <c r="AK36" s="546">
        <f>SUM(AH36:AJ36)</f>
        <v>0</v>
      </c>
      <c r="AL36" s="69">
        <v>0</v>
      </c>
      <c r="AM36" s="71">
        <v>0</v>
      </c>
      <c r="AN36" s="71">
        <v>0</v>
      </c>
      <c r="AO36" s="546">
        <f>SUM(AL36:AN36)</f>
        <v>0</v>
      </c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411"/>
      <c r="BF36" s="193">
        <f aca="true" t="shared" si="6" ref="BF36:BF43">M36+Q36+U36+Y36+AC36+AG36+AK36+AO36</f>
        <v>0</v>
      </c>
    </row>
    <row r="37" spans="1:58" ht="13.5">
      <c r="A37" s="831"/>
      <c r="B37" s="794"/>
      <c r="C37" s="794"/>
      <c r="D37" s="794"/>
      <c r="E37" s="860"/>
      <c r="F37" s="837">
        <v>100</v>
      </c>
      <c r="G37" s="863" t="s">
        <v>199</v>
      </c>
      <c r="H37" s="843"/>
      <c r="I37" s="68" t="s">
        <v>77</v>
      </c>
      <c r="J37" s="169">
        <v>0</v>
      </c>
      <c r="K37" s="71">
        <v>0</v>
      </c>
      <c r="L37" s="71">
        <v>0</v>
      </c>
      <c r="M37" s="233">
        <f>SUM(J37:L37)</f>
        <v>0</v>
      </c>
      <c r="N37" s="169">
        <v>0</v>
      </c>
      <c r="O37" s="71">
        <v>0</v>
      </c>
      <c r="P37" s="71">
        <v>0</v>
      </c>
      <c r="Q37" s="233">
        <f>SUM(N37:P37)</f>
        <v>0</v>
      </c>
      <c r="R37" s="169">
        <v>1</v>
      </c>
      <c r="S37" s="71">
        <v>1</v>
      </c>
      <c r="T37" s="71">
        <v>0</v>
      </c>
      <c r="U37" s="233">
        <f>SUM(R37:T37)</f>
        <v>2</v>
      </c>
      <c r="V37" s="69">
        <v>0</v>
      </c>
      <c r="W37" s="71">
        <v>0</v>
      </c>
      <c r="X37" s="71">
        <v>0</v>
      </c>
      <c r="Y37" s="389">
        <f>SUM(V37:X37)</f>
        <v>0</v>
      </c>
      <c r="Z37" s="169">
        <v>0</v>
      </c>
      <c r="AA37" s="71">
        <v>0</v>
      </c>
      <c r="AB37" s="71">
        <v>0</v>
      </c>
      <c r="AC37" s="233">
        <f>SUM(Z37:AB37)</f>
        <v>0</v>
      </c>
      <c r="AD37" s="69">
        <v>0</v>
      </c>
      <c r="AE37" s="71">
        <v>0</v>
      </c>
      <c r="AF37" s="71">
        <v>0</v>
      </c>
      <c r="AG37" s="386">
        <f>SUM(AD37:AF37)</f>
        <v>0</v>
      </c>
      <c r="AH37" s="69">
        <v>2</v>
      </c>
      <c r="AI37" s="71">
        <v>8</v>
      </c>
      <c r="AJ37" s="71">
        <v>0</v>
      </c>
      <c r="AK37" s="546">
        <f>SUM(AH37:AJ37)</f>
        <v>10</v>
      </c>
      <c r="AL37" s="69">
        <v>2</v>
      </c>
      <c r="AM37" s="71">
        <v>6</v>
      </c>
      <c r="AN37" s="71">
        <v>0</v>
      </c>
      <c r="AO37" s="546">
        <f>SUM(AL37:AN37)</f>
        <v>8</v>
      </c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411"/>
      <c r="BF37" s="193">
        <f t="shared" si="6"/>
        <v>20</v>
      </c>
    </row>
    <row r="38" spans="1:58" ht="13.5">
      <c r="A38" s="831"/>
      <c r="B38" s="794"/>
      <c r="C38" s="794"/>
      <c r="D38" s="794"/>
      <c r="E38" s="860"/>
      <c r="F38" s="837">
        <v>100</v>
      </c>
      <c r="G38" s="863" t="s">
        <v>199</v>
      </c>
      <c r="H38" s="843"/>
      <c r="I38" s="68" t="s">
        <v>78</v>
      </c>
      <c r="J38" s="169">
        <v>0</v>
      </c>
      <c r="K38" s="71">
        <v>0</v>
      </c>
      <c r="L38" s="71">
        <v>0</v>
      </c>
      <c r="M38" s="233">
        <f>SUM(J38:L38)</f>
        <v>0</v>
      </c>
      <c r="N38" s="169">
        <v>0</v>
      </c>
      <c r="O38" s="71">
        <v>0</v>
      </c>
      <c r="P38" s="71">
        <v>0</v>
      </c>
      <c r="Q38" s="233">
        <f>SUM(N38:P38)</f>
        <v>0</v>
      </c>
      <c r="R38" s="169">
        <v>7</v>
      </c>
      <c r="S38" s="71">
        <v>5</v>
      </c>
      <c r="T38" s="71">
        <v>0</v>
      </c>
      <c r="U38" s="233">
        <f>SUM(R38:T38)</f>
        <v>12</v>
      </c>
      <c r="V38" s="69">
        <v>0</v>
      </c>
      <c r="W38" s="71">
        <v>0</v>
      </c>
      <c r="X38" s="71">
        <v>0</v>
      </c>
      <c r="Y38" s="389">
        <f>SUM(V38:X38)</f>
        <v>0</v>
      </c>
      <c r="Z38" s="169">
        <v>0</v>
      </c>
      <c r="AA38" s="71">
        <v>0</v>
      </c>
      <c r="AB38" s="71">
        <v>0</v>
      </c>
      <c r="AC38" s="233">
        <f>SUM(Z38:AB38)</f>
        <v>0</v>
      </c>
      <c r="AD38" s="69">
        <v>0</v>
      </c>
      <c r="AE38" s="71">
        <v>0</v>
      </c>
      <c r="AF38" s="71">
        <v>0</v>
      </c>
      <c r="AG38" s="386">
        <f>SUM(AD38:AF38)</f>
        <v>0</v>
      </c>
      <c r="AH38" s="69">
        <v>18</v>
      </c>
      <c r="AI38" s="71">
        <v>9</v>
      </c>
      <c r="AJ38" s="71">
        <v>0</v>
      </c>
      <c r="AK38" s="546">
        <f>SUM(AH38:AJ38)</f>
        <v>27</v>
      </c>
      <c r="AL38" s="69">
        <v>18</v>
      </c>
      <c r="AM38" s="71">
        <v>8</v>
      </c>
      <c r="AN38" s="71">
        <v>0</v>
      </c>
      <c r="AO38" s="546">
        <f>SUM(AL38:AN38)</f>
        <v>26</v>
      </c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411"/>
      <c r="BF38" s="193">
        <f t="shared" si="6"/>
        <v>65</v>
      </c>
    </row>
    <row r="39" spans="1:58" ht="13.5">
      <c r="A39" s="831"/>
      <c r="B39" s="794"/>
      <c r="C39" s="794"/>
      <c r="D39" s="794"/>
      <c r="E39" s="860"/>
      <c r="F39" s="837">
        <v>100</v>
      </c>
      <c r="G39" s="863" t="s">
        <v>199</v>
      </c>
      <c r="H39" s="843"/>
      <c r="I39" s="68" t="s">
        <v>79</v>
      </c>
      <c r="J39" s="169">
        <v>0</v>
      </c>
      <c r="K39" s="71">
        <v>0</v>
      </c>
      <c r="L39" s="71">
        <v>0</v>
      </c>
      <c r="M39" s="233">
        <f>SUM(J39:L39)</f>
        <v>0</v>
      </c>
      <c r="N39" s="169">
        <v>0</v>
      </c>
      <c r="O39" s="71">
        <v>0</v>
      </c>
      <c r="P39" s="71">
        <v>0</v>
      </c>
      <c r="Q39" s="233">
        <f>SUM(N39:P39)</f>
        <v>0</v>
      </c>
      <c r="R39" s="169">
        <v>1</v>
      </c>
      <c r="S39" s="71">
        <v>0</v>
      </c>
      <c r="T39" s="71">
        <v>0</v>
      </c>
      <c r="U39" s="233">
        <f>SUM(R39:T39)</f>
        <v>1</v>
      </c>
      <c r="V39" s="69">
        <v>0</v>
      </c>
      <c r="W39" s="71">
        <v>0</v>
      </c>
      <c r="X39" s="71">
        <v>0</v>
      </c>
      <c r="Y39" s="389">
        <f>SUM(V39:X39)</f>
        <v>0</v>
      </c>
      <c r="Z39" s="169">
        <v>0</v>
      </c>
      <c r="AA39" s="71">
        <v>0</v>
      </c>
      <c r="AB39" s="71">
        <v>0</v>
      </c>
      <c r="AC39" s="233">
        <f>SUM(Z39:AB39)</f>
        <v>0</v>
      </c>
      <c r="AD39" s="69">
        <v>0</v>
      </c>
      <c r="AE39" s="71">
        <v>0</v>
      </c>
      <c r="AF39" s="71">
        <v>0</v>
      </c>
      <c r="AG39" s="386">
        <f>SUM(AD39:AF39)</f>
        <v>0</v>
      </c>
      <c r="AH39" s="69">
        <v>1</v>
      </c>
      <c r="AI39" s="71">
        <v>0</v>
      </c>
      <c r="AJ39" s="71">
        <v>0</v>
      </c>
      <c r="AK39" s="546">
        <f>SUM(AH39:AJ39)</f>
        <v>1</v>
      </c>
      <c r="AL39" s="69">
        <v>1</v>
      </c>
      <c r="AM39" s="71">
        <v>0</v>
      </c>
      <c r="AN39" s="71">
        <v>0</v>
      </c>
      <c r="AO39" s="546">
        <f>SUM(AL39:AN39)</f>
        <v>1</v>
      </c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411"/>
      <c r="BF39" s="193">
        <f t="shared" si="6"/>
        <v>3</v>
      </c>
    </row>
    <row r="40" spans="1:58" ht="27">
      <c r="A40" s="831"/>
      <c r="B40" s="794"/>
      <c r="C40" s="794"/>
      <c r="D40" s="794"/>
      <c r="E40" s="860"/>
      <c r="F40" s="837">
        <v>100</v>
      </c>
      <c r="G40" s="863" t="s">
        <v>199</v>
      </c>
      <c r="H40" s="843"/>
      <c r="I40" s="129" t="s">
        <v>199</v>
      </c>
      <c r="J40" s="169">
        <f aca="true" t="shared" si="7" ref="J40:U40">SUM(J35:J39)</f>
        <v>0</v>
      </c>
      <c r="K40" s="71">
        <f t="shared" si="7"/>
        <v>0</v>
      </c>
      <c r="L40" s="71">
        <f t="shared" si="7"/>
        <v>0</v>
      </c>
      <c r="M40" s="233">
        <f t="shared" si="7"/>
        <v>0</v>
      </c>
      <c r="N40" s="169">
        <f t="shared" si="7"/>
        <v>0</v>
      </c>
      <c r="O40" s="71">
        <f t="shared" si="7"/>
        <v>0</v>
      </c>
      <c r="P40" s="71">
        <f t="shared" si="7"/>
        <v>0</v>
      </c>
      <c r="Q40" s="233">
        <f t="shared" si="7"/>
        <v>0</v>
      </c>
      <c r="R40" s="169">
        <f t="shared" si="7"/>
        <v>9</v>
      </c>
      <c r="S40" s="71">
        <f t="shared" si="7"/>
        <v>6</v>
      </c>
      <c r="T40" s="71">
        <f t="shared" si="7"/>
        <v>0</v>
      </c>
      <c r="U40" s="233">
        <f t="shared" si="7"/>
        <v>15</v>
      </c>
      <c r="V40" s="69">
        <f aca="true" t="shared" si="8" ref="V40:AG40">SUM(V35:V39)</f>
        <v>0</v>
      </c>
      <c r="W40" s="71">
        <f t="shared" si="8"/>
        <v>0</v>
      </c>
      <c r="X40" s="71">
        <f t="shared" si="8"/>
        <v>0</v>
      </c>
      <c r="Y40" s="389">
        <f t="shared" si="8"/>
        <v>0</v>
      </c>
      <c r="Z40" s="169">
        <f t="shared" si="8"/>
        <v>0</v>
      </c>
      <c r="AA40" s="71">
        <f t="shared" si="8"/>
        <v>0</v>
      </c>
      <c r="AB40" s="71">
        <f t="shared" si="8"/>
        <v>0</v>
      </c>
      <c r="AC40" s="233">
        <f t="shared" si="8"/>
        <v>0</v>
      </c>
      <c r="AD40" s="69">
        <f t="shared" si="8"/>
        <v>0</v>
      </c>
      <c r="AE40" s="71">
        <f t="shared" si="8"/>
        <v>0</v>
      </c>
      <c r="AF40" s="71">
        <f t="shared" si="8"/>
        <v>0</v>
      </c>
      <c r="AG40" s="386">
        <f t="shared" si="8"/>
        <v>0</v>
      </c>
      <c r="AH40" s="69">
        <f aca="true" t="shared" si="9" ref="AH40:AO40">SUM(AH35:AH39)</f>
        <v>21</v>
      </c>
      <c r="AI40" s="71">
        <f t="shared" si="9"/>
        <v>17</v>
      </c>
      <c r="AJ40" s="71">
        <f t="shared" si="9"/>
        <v>0</v>
      </c>
      <c r="AK40" s="546">
        <f t="shared" si="9"/>
        <v>38</v>
      </c>
      <c r="AL40" s="69">
        <f t="shared" si="9"/>
        <v>21</v>
      </c>
      <c r="AM40" s="71">
        <f t="shared" si="9"/>
        <v>14</v>
      </c>
      <c r="AN40" s="71">
        <f t="shared" si="9"/>
        <v>0</v>
      </c>
      <c r="AO40" s="546">
        <f t="shared" si="9"/>
        <v>35</v>
      </c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411"/>
      <c r="BF40" s="193">
        <f t="shared" si="6"/>
        <v>88</v>
      </c>
    </row>
    <row r="41" spans="1:58" ht="13.5">
      <c r="A41" s="831"/>
      <c r="B41" s="794"/>
      <c r="C41" s="794"/>
      <c r="D41" s="794"/>
      <c r="E41" s="860"/>
      <c r="F41" s="837">
        <v>100</v>
      </c>
      <c r="G41" s="863" t="s">
        <v>199</v>
      </c>
      <c r="H41" s="844" t="s">
        <v>80</v>
      </c>
      <c r="I41" s="68" t="s">
        <v>81</v>
      </c>
      <c r="J41" s="169">
        <v>0</v>
      </c>
      <c r="K41" s="71">
        <v>0</v>
      </c>
      <c r="L41" s="71">
        <v>0</v>
      </c>
      <c r="M41" s="233">
        <f>SUM(J41:L41)</f>
        <v>0</v>
      </c>
      <c r="N41" s="169">
        <v>0</v>
      </c>
      <c r="O41" s="71">
        <v>0</v>
      </c>
      <c r="P41" s="71">
        <v>0</v>
      </c>
      <c r="Q41" s="233">
        <f>SUM(N41:P41)</f>
        <v>0</v>
      </c>
      <c r="R41" s="169">
        <v>9</v>
      </c>
      <c r="S41" s="71">
        <v>6</v>
      </c>
      <c r="T41" s="71">
        <v>0</v>
      </c>
      <c r="U41" s="233">
        <f>SUM(R41:T41)</f>
        <v>15</v>
      </c>
      <c r="V41" s="69">
        <v>0</v>
      </c>
      <c r="W41" s="71">
        <v>0</v>
      </c>
      <c r="X41" s="71">
        <v>0</v>
      </c>
      <c r="Y41" s="389">
        <f>SUM(V41:X41)</f>
        <v>0</v>
      </c>
      <c r="Z41" s="169">
        <v>0</v>
      </c>
      <c r="AA41" s="71">
        <v>0</v>
      </c>
      <c r="AB41" s="71">
        <v>0</v>
      </c>
      <c r="AC41" s="233">
        <f>SUM(Z41:AB41)</f>
        <v>0</v>
      </c>
      <c r="AD41" s="69">
        <v>0</v>
      </c>
      <c r="AE41" s="71">
        <v>0</v>
      </c>
      <c r="AF41" s="71">
        <v>0</v>
      </c>
      <c r="AG41" s="386">
        <f>SUM(AD41:AF41)</f>
        <v>0</v>
      </c>
      <c r="AH41" s="69">
        <v>21</v>
      </c>
      <c r="AI41" s="71">
        <v>17</v>
      </c>
      <c r="AJ41" s="71">
        <v>0</v>
      </c>
      <c r="AK41" s="546">
        <f>SUM(AH41:AJ41)</f>
        <v>38</v>
      </c>
      <c r="AL41" s="69">
        <v>21</v>
      </c>
      <c r="AM41" s="71">
        <v>14</v>
      </c>
      <c r="AN41" s="71">
        <v>0</v>
      </c>
      <c r="AO41" s="546">
        <f>SUM(AL41:AN41)</f>
        <v>35</v>
      </c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411"/>
      <c r="BF41" s="193">
        <f t="shared" si="6"/>
        <v>88</v>
      </c>
    </row>
    <row r="42" spans="1:58" ht="13.5">
      <c r="A42" s="831"/>
      <c r="B42" s="794"/>
      <c r="C42" s="794"/>
      <c r="D42" s="794"/>
      <c r="E42" s="860"/>
      <c r="F42" s="837">
        <v>100</v>
      </c>
      <c r="G42" s="863" t="s">
        <v>199</v>
      </c>
      <c r="H42" s="844"/>
      <c r="I42" s="68" t="s">
        <v>82</v>
      </c>
      <c r="J42" s="169">
        <v>0</v>
      </c>
      <c r="K42" s="71">
        <v>0</v>
      </c>
      <c r="L42" s="71">
        <v>0</v>
      </c>
      <c r="M42" s="233">
        <f aca="true" t="shared" si="10" ref="M42:M49">SUM(J42:L42)</f>
        <v>0</v>
      </c>
      <c r="N42" s="169">
        <v>0</v>
      </c>
      <c r="O42" s="71">
        <v>0</v>
      </c>
      <c r="P42" s="71">
        <v>0</v>
      </c>
      <c r="Q42" s="233">
        <f aca="true" t="shared" si="11" ref="Q42:Q49">SUM(N42:P42)</f>
        <v>0</v>
      </c>
      <c r="R42" s="169">
        <v>0</v>
      </c>
      <c r="S42" s="71">
        <v>0</v>
      </c>
      <c r="T42" s="71">
        <v>0</v>
      </c>
      <c r="U42" s="233">
        <f aca="true" t="shared" si="12" ref="U42:U49">SUM(R42:T42)</f>
        <v>0</v>
      </c>
      <c r="V42" s="69">
        <v>0</v>
      </c>
      <c r="W42" s="71">
        <v>0</v>
      </c>
      <c r="X42" s="71">
        <v>0</v>
      </c>
      <c r="Y42" s="389">
        <f aca="true" t="shared" si="13" ref="Y42:Y49">SUM(V42:X42)</f>
        <v>0</v>
      </c>
      <c r="Z42" s="169">
        <v>0</v>
      </c>
      <c r="AA42" s="71">
        <v>0</v>
      </c>
      <c r="AB42" s="71">
        <v>0</v>
      </c>
      <c r="AC42" s="233">
        <f aca="true" t="shared" si="14" ref="AC42:AC49">SUM(Z42:AB42)</f>
        <v>0</v>
      </c>
      <c r="AD42" s="69">
        <v>0</v>
      </c>
      <c r="AE42" s="71">
        <v>0</v>
      </c>
      <c r="AF42" s="71">
        <v>0</v>
      </c>
      <c r="AG42" s="386">
        <f aca="true" t="shared" si="15" ref="AG42:AG49">SUM(AD42:AF42)</f>
        <v>0</v>
      </c>
      <c r="AH42" s="69">
        <v>0</v>
      </c>
      <c r="AI42" s="71">
        <v>0</v>
      </c>
      <c r="AJ42" s="71">
        <v>0</v>
      </c>
      <c r="AK42" s="546">
        <f aca="true" t="shared" si="16" ref="AK42:AK49">SUM(AH42:AJ42)</f>
        <v>0</v>
      </c>
      <c r="AL42" s="69">
        <v>0</v>
      </c>
      <c r="AM42" s="71">
        <v>0</v>
      </c>
      <c r="AN42" s="71">
        <v>0</v>
      </c>
      <c r="AO42" s="546">
        <f aca="true" t="shared" si="17" ref="AO42:AO49">SUM(AL42:AN42)</f>
        <v>0</v>
      </c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411"/>
      <c r="BF42" s="193">
        <f t="shared" si="6"/>
        <v>0</v>
      </c>
    </row>
    <row r="43" spans="1:58" ht="13.5">
      <c r="A43" s="831"/>
      <c r="B43" s="794"/>
      <c r="C43" s="794"/>
      <c r="D43" s="794"/>
      <c r="E43" s="860"/>
      <c r="F43" s="837">
        <v>100</v>
      </c>
      <c r="G43" s="863" t="s">
        <v>199</v>
      </c>
      <c r="H43" s="843" t="s">
        <v>83</v>
      </c>
      <c r="I43" s="68" t="s">
        <v>84</v>
      </c>
      <c r="J43" s="169">
        <v>0</v>
      </c>
      <c r="K43" s="71">
        <v>0</v>
      </c>
      <c r="L43" s="71">
        <v>0</v>
      </c>
      <c r="M43" s="233">
        <f t="shared" si="10"/>
        <v>0</v>
      </c>
      <c r="N43" s="169">
        <v>0</v>
      </c>
      <c r="O43" s="71">
        <v>0</v>
      </c>
      <c r="P43" s="71">
        <v>0</v>
      </c>
      <c r="Q43" s="233">
        <f t="shared" si="11"/>
        <v>0</v>
      </c>
      <c r="R43" s="169">
        <v>0</v>
      </c>
      <c r="S43" s="71">
        <v>0</v>
      </c>
      <c r="T43" s="71">
        <v>0</v>
      </c>
      <c r="U43" s="233">
        <f t="shared" si="12"/>
        <v>0</v>
      </c>
      <c r="V43" s="69">
        <v>0</v>
      </c>
      <c r="W43" s="71">
        <v>0</v>
      </c>
      <c r="X43" s="71">
        <v>0</v>
      </c>
      <c r="Y43" s="389">
        <f t="shared" si="13"/>
        <v>0</v>
      </c>
      <c r="Z43" s="169">
        <v>0</v>
      </c>
      <c r="AA43" s="71">
        <v>0</v>
      </c>
      <c r="AB43" s="71">
        <v>0</v>
      </c>
      <c r="AC43" s="233">
        <f t="shared" si="14"/>
        <v>0</v>
      </c>
      <c r="AD43" s="69">
        <v>0</v>
      </c>
      <c r="AE43" s="71">
        <v>0</v>
      </c>
      <c r="AF43" s="71">
        <v>0</v>
      </c>
      <c r="AG43" s="386">
        <f t="shared" si="15"/>
        <v>0</v>
      </c>
      <c r="AH43" s="69">
        <v>0</v>
      </c>
      <c r="AI43" s="71">
        <v>0</v>
      </c>
      <c r="AJ43" s="71">
        <v>0</v>
      </c>
      <c r="AK43" s="546">
        <f t="shared" si="16"/>
        <v>0</v>
      </c>
      <c r="AL43" s="69">
        <v>0</v>
      </c>
      <c r="AM43" s="71">
        <v>0</v>
      </c>
      <c r="AN43" s="71">
        <v>0</v>
      </c>
      <c r="AO43" s="546">
        <f t="shared" si="17"/>
        <v>0</v>
      </c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411"/>
      <c r="BF43" s="193">
        <f t="shared" si="6"/>
        <v>0</v>
      </c>
    </row>
    <row r="44" spans="1:58" ht="14.25" thickBot="1">
      <c r="A44" s="832"/>
      <c r="B44" s="794"/>
      <c r="C44" s="794"/>
      <c r="D44" s="794"/>
      <c r="E44" s="861"/>
      <c r="F44" s="866">
        <v>100</v>
      </c>
      <c r="G44" s="868" t="s">
        <v>199</v>
      </c>
      <c r="H44" s="845"/>
      <c r="I44" s="73" t="s">
        <v>85</v>
      </c>
      <c r="J44" s="171">
        <v>0</v>
      </c>
      <c r="K44" s="75">
        <v>0</v>
      </c>
      <c r="L44" s="75">
        <v>0</v>
      </c>
      <c r="M44" s="234">
        <f t="shared" si="10"/>
        <v>0</v>
      </c>
      <c r="N44" s="171">
        <v>0</v>
      </c>
      <c r="O44" s="75">
        <v>0</v>
      </c>
      <c r="P44" s="75">
        <v>0</v>
      </c>
      <c r="Q44" s="234">
        <f t="shared" si="11"/>
        <v>0</v>
      </c>
      <c r="R44" s="171">
        <v>0</v>
      </c>
      <c r="S44" s="75">
        <v>0</v>
      </c>
      <c r="T44" s="75">
        <v>0</v>
      </c>
      <c r="U44" s="234">
        <f t="shared" si="12"/>
        <v>0</v>
      </c>
      <c r="V44" s="74">
        <v>0</v>
      </c>
      <c r="W44" s="75">
        <v>0</v>
      </c>
      <c r="X44" s="75">
        <v>0</v>
      </c>
      <c r="Y44" s="390">
        <f t="shared" si="13"/>
        <v>0</v>
      </c>
      <c r="Z44" s="171">
        <v>0</v>
      </c>
      <c r="AA44" s="75">
        <v>0</v>
      </c>
      <c r="AB44" s="75">
        <v>0</v>
      </c>
      <c r="AC44" s="234">
        <f t="shared" si="14"/>
        <v>0</v>
      </c>
      <c r="AD44" s="74">
        <v>0</v>
      </c>
      <c r="AE44" s="75">
        <v>0</v>
      </c>
      <c r="AF44" s="75">
        <v>0</v>
      </c>
      <c r="AG44" s="387">
        <f t="shared" si="15"/>
        <v>0</v>
      </c>
      <c r="AH44" s="74">
        <v>0</v>
      </c>
      <c r="AI44" s="75">
        <v>0</v>
      </c>
      <c r="AJ44" s="75">
        <v>0</v>
      </c>
      <c r="AK44" s="547">
        <f t="shared" si="16"/>
        <v>0</v>
      </c>
      <c r="AL44" s="74">
        <v>0</v>
      </c>
      <c r="AM44" s="75">
        <v>0</v>
      </c>
      <c r="AN44" s="75">
        <v>0</v>
      </c>
      <c r="AO44" s="547">
        <f t="shared" si="17"/>
        <v>0</v>
      </c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412"/>
      <c r="BF44" s="417">
        <f>M44+Q44+U44+Y44+AC44+AG44+AK44+AO44</f>
        <v>0</v>
      </c>
    </row>
    <row r="45" spans="1:58" ht="13.5">
      <c r="A45" s="793" t="s">
        <v>200</v>
      </c>
      <c r="B45" s="794"/>
      <c r="C45" s="794"/>
      <c r="D45" s="794"/>
      <c r="E45" s="859" t="s">
        <v>201</v>
      </c>
      <c r="F45" s="836">
        <v>80</v>
      </c>
      <c r="G45" s="862" t="s">
        <v>202</v>
      </c>
      <c r="H45" s="852" t="s">
        <v>74</v>
      </c>
      <c r="I45" s="77" t="s">
        <v>75</v>
      </c>
      <c r="J45" s="167">
        <v>0</v>
      </c>
      <c r="K45" s="78">
        <v>0</v>
      </c>
      <c r="L45" s="78">
        <v>0</v>
      </c>
      <c r="M45" s="232">
        <f t="shared" si="10"/>
        <v>0</v>
      </c>
      <c r="N45" s="167">
        <v>0</v>
      </c>
      <c r="O45" s="78">
        <v>0</v>
      </c>
      <c r="P45" s="78">
        <v>0</v>
      </c>
      <c r="Q45" s="232">
        <f t="shared" si="11"/>
        <v>0</v>
      </c>
      <c r="R45" s="167">
        <v>0</v>
      </c>
      <c r="S45" s="78">
        <v>0</v>
      </c>
      <c r="T45" s="78">
        <v>0</v>
      </c>
      <c r="U45" s="232">
        <f t="shared" si="12"/>
        <v>0</v>
      </c>
      <c r="V45" s="167">
        <v>0</v>
      </c>
      <c r="W45" s="78">
        <v>0</v>
      </c>
      <c r="X45" s="78">
        <v>0</v>
      </c>
      <c r="Y45" s="232">
        <f t="shared" si="13"/>
        <v>0</v>
      </c>
      <c r="Z45" s="167">
        <v>0</v>
      </c>
      <c r="AA45" s="78">
        <v>0</v>
      </c>
      <c r="AB45" s="78">
        <v>0</v>
      </c>
      <c r="AC45" s="232">
        <f t="shared" si="14"/>
        <v>0</v>
      </c>
      <c r="AD45" s="167">
        <v>0</v>
      </c>
      <c r="AE45" s="78">
        <v>0</v>
      </c>
      <c r="AF45" s="78">
        <v>0</v>
      </c>
      <c r="AG45" s="232">
        <f t="shared" si="15"/>
        <v>0</v>
      </c>
      <c r="AH45" s="83">
        <v>0</v>
      </c>
      <c r="AI45" s="78">
        <v>0</v>
      </c>
      <c r="AJ45" s="78">
        <v>0</v>
      </c>
      <c r="AK45" s="548">
        <f t="shared" si="16"/>
        <v>0</v>
      </c>
      <c r="AL45" s="83">
        <v>0</v>
      </c>
      <c r="AM45" s="78">
        <v>0</v>
      </c>
      <c r="AN45" s="78">
        <v>0</v>
      </c>
      <c r="AO45" s="548">
        <f t="shared" si="17"/>
        <v>0</v>
      </c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410"/>
      <c r="BF45" s="414">
        <f>M45+Q45+U45+Y45+AC45+AG45+AK45+AO45</f>
        <v>0</v>
      </c>
    </row>
    <row r="46" spans="1:58" ht="13.5">
      <c r="A46" s="794"/>
      <c r="B46" s="794"/>
      <c r="C46" s="794"/>
      <c r="D46" s="794"/>
      <c r="E46" s="860"/>
      <c r="F46" s="837">
        <v>80</v>
      </c>
      <c r="G46" s="863" t="s">
        <v>202</v>
      </c>
      <c r="H46" s="843"/>
      <c r="I46" s="68" t="s">
        <v>76</v>
      </c>
      <c r="J46" s="169">
        <v>0</v>
      </c>
      <c r="K46" s="71">
        <v>0</v>
      </c>
      <c r="L46" s="71">
        <v>0</v>
      </c>
      <c r="M46" s="233">
        <f t="shared" si="10"/>
        <v>0</v>
      </c>
      <c r="N46" s="169">
        <v>0</v>
      </c>
      <c r="O46" s="71">
        <v>0</v>
      </c>
      <c r="P46" s="71">
        <v>0</v>
      </c>
      <c r="Q46" s="233">
        <f t="shared" si="11"/>
        <v>0</v>
      </c>
      <c r="R46" s="169">
        <v>0</v>
      </c>
      <c r="S46" s="71">
        <v>0</v>
      </c>
      <c r="T46" s="71">
        <v>0</v>
      </c>
      <c r="U46" s="233">
        <f t="shared" si="12"/>
        <v>0</v>
      </c>
      <c r="V46" s="169">
        <v>0</v>
      </c>
      <c r="W46" s="71">
        <v>0</v>
      </c>
      <c r="X46" s="71">
        <v>0</v>
      </c>
      <c r="Y46" s="233">
        <f t="shared" si="13"/>
        <v>0</v>
      </c>
      <c r="Z46" s="169">
        <v>0</v>
      </c>
      <c r="AA46" s="71">
        <v>0</v>
      </c>
      <c r="AB46" s="71">
        <v>0</v>
      </c>
      <c r="AC46" s="233">
        <f t="shared" si="14"/>
        <v>0</v>
      </c>
      <c r="AD46" s="169">
        <v>0</v>
      </c>
      <c r="AE46" s="71">
        <v>0</v>
      </c>
      <c r="AF46" s="71">
        <v>0</v>
      </c>
      <c r="AG46" s="233">
        <f t="shared" si="15"/>
        <v>0</v>
      </c>
      <c r="AH46" s="69">
        <v>0</v>
      </c>
      <c r="AI46" s="71">
        <v>0</v>
      </c>
      <c r="AJ46" s="71">
        <v>0</v>
      </c>
      <c r="AK46" s="546">
        <f t="shared" si="16"/>
        <v>0</v>
      </c>
      <c r="AL46" s="69">
        <v>0</v>
      </c>
      <c r="AM46" s="71">
        <v>0</v>
      </c>
      <c r="AN46" s="71">
        <v>0</v>
      </c>
      <c r="AO46" s="546">
        <f t="shared" si="17"/>
        <v>0</v>
      </c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411"/>
      <c r="BF46" s="414">
        <f aca="true" t="shared" si="18" ref="BF46:BF54">M46+Q46+U46+Y46+AC46+AG46+AK46+AO46</f>
        <v>0</v>
      </c>
    </row>
    <row r="47" spans="1:58" ht="13.5">
      <c r="A47" s="794"/>
      <c r="B47" s="794"/>
      <c r="C47" s="794"/>
      <c r="D47" s="794"/>
      <c r="E47" s="860"/>
      <c r="F47" s="837">
        <v>80</v>
      </c>
      <c r="G47" s="863" t="s">
        <v>202</v>
      </c>
      <c r="H47" s="843"/>
      <c r="I47" s="68" t="s">
        <v>77</v>
      </c>
      <c r="J47" s="169">
        <v>3</v>
      </c>
      <c r="K47" s="71">
        <v>2</v>
      </c>
      <c r="L47" s="71">
        <v>0</v>
      </c>
      <c r="M47" s="233">
        <f t="shared" si="10"/>
        <v>5</v>
      </c>
      <c r="N47" s="169">
        <v>0</v>
      </c>
      <c r="O47" s="71">
        <v>0</v>
      </c>
      <c r="P47" s="71">
        <v>0</v>
      </c>
      <c r="Q47" s="233">
        <f t="shared" si="11"/>
        <v>0</v>
      </c>
      <c r="R47" s="169">
        <v>0</v>
      </c>
      <c r="S47" s="71">
        <v>0</v>
      </c>
      <c r="T47" s="71">
        <v>0</v>
      </c>
      <c r="U47" s="233">
        <f t="shared" si="12"/>
        <v>0</v>
      </c>
      <c r="V47" s="169">
        <v>0</v>
      </c>
      <c r="W47" s="71">
        <v>0</v>
      </c>
      <c r="X47" s="71">
        <v>0</v>
      </c>
      <c r="Y47" s="233">
        <f t="shared" si="13"/>
        <v>0</v>
      </c>
      <c r="Z47" s="169">
        <v>0</v>
      </c>
      <c r="AA47" s="71">
        <v>0</v>
      </c>
      <c r="AB47" s="71">
        <v>0</v>
      </c>
      <c r="AC47" s="233">
        <f t="shared" si="14"/>
        <v>0</v>
      </c>
      <c r="AD47" s="169">
        <v>0</v>
      </c>
      <c r="AE47" s="71">
        <v>0</v>
      </c>
      <c r="AF47" s="71">
        <v>0</v>
      </c>
      <c r="AG47" s="233">
        <f t="shared" si="15"/>
        <v>0</v>
      </c>
      <c r="AH47" s="69">
        <v>0</v>
      </c>
      <c r="AI47" s="71">
        <v>1</v>
      </c>
      <c r="AJ47" s="71">
        <v>0</v>
      </c>
      <c r="AK47" s="546">
        <f t="shared" si="16"/>
        <v>1</v>
      </c>
      <c r="AL47" s="69">
        <v>0</v>
      </c>
      <c r="AM47" s="71">
        <v>0</v>
      </c>
      <c r="AN47" s="71">
        <v>0</v>
      </c>
      <c r="AO47" s="546">
        <f t="shared" si="17"/>
        <v>0</v>
      </c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411"/>
      <c r="BF47" s="414">
        <f t="shared" si="18"/>
        <v>6</v>
      </c>
    </row>
    <row r="48" spans="1:58" ht="13.5">
      <c r="A48" s="794"/>
      <c r="B48" s="794"/>
      <c r="C48" s="794"/>
      <c r="D48" s="794"/>
      <c r="E48" s="860"/>
      <c r="F48" s="837">
        <v>80</v>
      </c>
      <c r="G48" s="863" t="s">
        <v>202</v>
      </c>
      <c r="H48" s="843"/>
      <c r="I48" s="68" t="s">
        <v>78</v>
      </c>
      <c r="J48" s="169">
        <v>1</v>
      </c>
      <c r="K48" s="71">
        <v>1</v>
      </c>
      <c r="L48" s="71">
        <v>0</v>
      </c>
      <c r="M48" s="233">
        <f t="shared" si="10"/>
        <v>2</v>
      </c>
      <c r="N48" s="169">
        <v>3</v>
      </c>
      <c r="O48" s="71">
        <v>2</v>
      </c>
      <c r="P48" s="71">
        <v>0</v>
      </c>
      <c r="Q48" s="233">
        <f t="shared" si="11"/>
        <v>5</v>
      </c>
      <c r="R48" s="169">
        <v>1</v>
      </c>
      <c r="S48" s="71">
        <v>1</v>
      </c>
      <c r="T48" s="71">
        <v>0</v>
      </c>
      <c r="U48" s="233">
        <f t="shared" si="12"/>
        <v>2</v>
      </c>
      <c r="V48" s="169">
        <v>0</v>
      </c>
      <c r="W48" s="71">
        <v>2</v>
      </c>
      <c r="X48" s="71">
        <v>0</v>
      </c>
      <c r="Y48" s="233">
        <f t="shared" si="13"/>
        <v>2</v>
      </c>
      <c r="Z48" s="169">
        <v>1</v>
      </c>
      <c r="AA48" s="71">
        <v>3</v>
      </c>
      <c r="AB48" s="71">
        <v>0</v>
      </c>
      <c r="AC48" s="233">
        <f t="shared" si="14"/>
        <v>4</v>
      </c>
      <c r="AD48" s="169">
        <v>2</v>
      </c>
      <c r="AE48" s="71">
        <v>0</v>
      </c>
      <c r="AF48" s="71">
        <v>0</v>
      </c>
      <c r="AG48" s="233">
        <f t="shared" si="15"/>
        <v>2</v>
      </c>
      <c r="AH48" s="69">
        <v>1</v>
      </c>
      <c r="AI48" s="71">
        <v>0</v>
      </c>
      <c r="AJ48" s="71">
        <v>0</v>
      </c>
      <c r="AK48" s="546">
        <f t="shared" si="16"/>
        <v>1</v>
      </c>
      <c r="AL48" s="69">
        <v>1</v>
      </c>
      <c r="AM48" s="71">
        <v>0</v>
      </c>
      <c r="AN48" s="71">
        <v>0</v>
      </c>
      <c r="AO48" s="546">
        <f t="shared" si="17"/>
        <v>1</v>
      </c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411"/>
      <c r="BF48" s="414">
        <f t="shared" si="18"/>
        <v>19</v>
      </c>
    </row>
    <row r="49" spans="1:58" ht="13.5">
      <c r="A49" s="794"/>
      <c r="B49" s="794"/>
      <c r="C49" s="794"/>
      <c r="D49" s="794"/>
      <c r="E49" s="860"/>
      <c r="F49" s="837">
        <v>80</v>
      </c>
      <c r="G49" s="863" t="s">
        <v>202</v>
      </c>
      <c r="H49" s="843"/>
      <c r="I49" s="68" t="s">
        <v>79</v>
      </c>
      <c r="J49" s="169">
        <v>0</v>
      </c>
      <c r="K49" s="71">
        <v>0</v>
      </c>
      <c r="L49" s="71">
        <v>0</v>
      </c>
      <c r="M49" s="233">
        <f t="shared" si="10"/>
        <v>0</v>
      </c>
      <c r="N49" s="169">
        <v>0</v>
      </c>
      <c r="O49" s="71">
        <v>0</v>
      </c>
      <c r="P49" s="71">
        <v>0</v>
      </c>
      <c r="Q49" s="233">
        <f t="shared" si="11"/>
        <v>0</v>
      </c>
      <c r="R49" s="169">
        <v>1</v>
      </c>
      <c r="S49" s="71">
        <v>0</v>
      </c>
      <c r="T49" s="71">
        <v>0</v>
      </c>
      <c r="U49" s="233">
        <f t="shared" si="12"/>
        <v>1</v>
      </c>
      <c r="V49" s="169">
        <v>0</v>
      </c>
      <c r="W49" s="71">
        <v>0</v>
      </c>
      <c r="X49" s="71">
        <v>0</v>
      </c>
      <c r="Y49" s="233">
        <f t="shared" si="13"/>
        <v>0</v>
      </c>
      <c r="Z49" s="169">
        <v>0</v>
      </c>
      <c r="AA49" s="71">
        <v>0</v>
      </c>
      <c r="AB49" s="71">
        <v>0</v>
      </c>
      <c r="AC49" s="233">
        <f t="shared" si="14"/>
        <v>0</v>
      </c>
      <c r="AD49" s="169">
        <v>0</v>
      </c>
      <c r="AE49" s="71">
        <v>0</v>
      </c>
      <c r="AF49" s="71">
        <v>0</v>
      </c>
      <c r="AG49" s="233">
        <f t="shared" si="15"/>
        <v>0</v>
      </c>
      <c r="AH49" s="69">
        <v>0</v>
      </c>
      <c r="AI49" s="71">
        <v>0</v>
      </c>
      <c r="AJ49" s="71">
        <v>0</v>
      </c>
      <c r="AK49" s="546">
        <f t="shared" si="16"/>
        <v>0</v>
      </c>
      <c r="AL49" s="69">
        <v>0</v>
      </c>
      <c r="AM49" s="71">
        <v>0</v>
      </c>
      <c r="AN49" s="71">
        <v>0</v>
      </c>
      <c r="AO49" s="546">
        <f t="shared" si="17"/>
        <v>0</v>
      </c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411"/>
      <c r="BF49" s="414">
        <f t="shared" si="18"/>
        <v>1</v>
      </c>
    </row>
    <row r="50" spans="1:58" ht="27">
      <c r="A50" s="794"/>
      <c r="B50" s="794"/>
      <c r="C50" s="794"/>
      <c r="D50" s="794"/>
      <c r="E50" s="860"/>
      <c r="F50" s="837">
        <v>80</v>
      </c>
      <c r="G50" s="863" t="s">
        <v>202</v>
      </c>
      <c r="H50" s="843"/>
      <c r="I50" s="129" t="s">
        <v>202</v>
      </c>
      <c r="J50" s="169">
        <f aca="true" t="shared" si="19" ref="J50:U50">SUM(J45:J49)</f>
        <v>4</v>
      </c>
      <c r="K50" s="71">
        <f t="shared" si="19"/>
        <v>3</v>
      </c>
      <c r="L50" s="71">
        <f t="shared" si="19"/>
        <v>0</v>
      </c>
      <c r="M50" s="233">
        <f t="shared" si="19"/>
        <v>7</v>
      </c>
      <c r="N50" s="169">
        <f t="shared" si="19"/>
        <v>3</v>
      </c>
      <c r="O50" s="71">
        <f t="shared" si="19"/>
        <v>2</v>
      </c>
      <c r="P50" s="71">
        <f t="shared" si="19"/>
        <v>0</v>
      </c>
      <c r="Q50" s="233">
        <f t="shared" si="19"/>
        <v>5</v>
      </c>
      <c r="R50" s="169">
        <f t="shared" si="19"/>
        <v>2</v>
      </c>
      <c r="S50" s="71">
        <f t="shared" si="19"/>
        <v>1</v>
      </c>
      <c r="T50" s="71">
        <f t="shared" si="19"/>
        <v>0</v>
      </c>
      <c r="U50" s="233">
        <f t="shared" si="19"/>
        <v>3</v>
      </c>
      <c r="V50" s="169">
        <f aca="true" t="shared" si="20" ref="V50:AG50">SUM(V45:V49)</f>
        <v>0</v>
      </c>
      <c r="W50" s="71">
        <f t="shared" si="20"/>
        <v>2</v>
      </c>
      <c r="X50" s="71">
        <f t="shared" si="20"/>
        <v>0</v>
      </c>
      <c r="Y50" s="233">
        <f t="shared" si="20"/>
        <v>2</v>
      </c>
      <c r="Z50" s="169">
        <f t="shared" si="20"/>
        <v>1</v>
      </c>
      <c r="AA50" s="71">
        <f t="shared" si="20"/>
        <v>3</v>
      </c>
      <c r="AB50" s="71">
        <f t="shared" si="20"/>
        <v>0</v>
      </c>
      <c r="AC50" s="233">
        <f t="shared" si="20"/>
        <v>4</v>
      </c>
      <c r="AD50" s="169">
        <f t="shared" si="20"/>
        <v>2</v>
      </c>
      <c r="AE50" s="71">
        <f t="shared" si="20"/>
        <v>0</v>
      </c>
      <c r="AF50" s="71">
        <f t="shared" si="20"/>
        <v>0</v>
      </c>
      <c r="AG50" s="233">
        <f t="shared" si="20"/>
        <v>2</v>
      </c>
      <c r="AH50" s="69">
        <f aca="true" t="shared" si="21" ref="AH50:AO50">SUM(AH45:AH49)</f>
        <v>1</v>
      </c>
      <c r="AI50" s="71">
        <f t="shared" si="21"/>
        <v>1</v>
      </c>
      <c r="AJ50" s="71">
        <f t="shared" si="21"/>
        <v>0</v>
      </c>
      <c r="AK50" s="546">
        <f t="shared" si="21"/>
        <v>2</v>
      </c>
      <c r="AL50" s="69">
        <f t="shared" si="21"/>
        <v>1</v>
      </c>
      <c r="AM50" s="71">
        <f t="shared" si="21"/>
        <v>0</v>
      </c>
      <c r="AN50" s="71">
        <f t="shared" si="21"/>
        <v>0</v>
      </c>
      <c r="AO50" s="546">
        <f t="shared" si="21"/>
        <v>1</v>
      </c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411"/>
      <c r="BF50" s="414">
        <f t="shared" si="18"/>
        <v>26</v>
      </c>
    </row>
    <row r="51" spans="1:58" ht="13.5">
      <c r="A51" s="794"/>
      <c r="B51" s="794"/>
      <c r="C51" s="794"/>
      <c r="D51" s="794"/>
      <c r="E51" s="860"/>
      <c r="F51" s="837">
        <v>80</v>
      </c>
      <c r="G51" s="863" t="s">
        <v>202</v>
      </c>
      <c r="H51" s="844" t="s">
        <v>80</v>
      </c>
      <c r="I51" s="68" t="s">
        <v>81</v>
      </c>
      <c r="J51" s="169">
        <v>4</v>
      </c>
      <c r="K51" s="71">
        <v>3</v>
      </c>
      <c r="L51" s="71">
        <v>0</v>
      </c>
      <c r="M51" s="233">
        <f aca="true" t="shared" si="22" ref="M51:M59">SUM(J51:L51)</f>
        <v>7</v>
      </c>
      <c r="N51" s="169">
        <v>3</v>
      </c>
      <c r="O51" s="71">
        <v>1</v>
      </c>
      <c r="P51" s="71">
        <v>0</v>
      </c>
      <c r="Q51" s="233">
        <f>SUM(N51:P51)</f>
        <v>4</v>
      </c>
      <c r="R51" s="169">
        <v>2</v>
      </c>
      <c r="S51" s="71">
        <v>1</v>
      </c>
      <c r="T51" s="71">
        <v>0</v>
      </c>
      <c r="U51" s="233">
        <f>SUM(R51:T51)</f>
        <v>3</v>
      </c>
      <c r="V51" s="169">
        <v>0</v>
      </c>
      <c r="W51" s="71">
        <v>2</v>
      </c>
      <c r="X51" s="71">
        <v>0</v>
      </c>
      <c r="Y51" s="233">
        <f>SUM(V51:X51)</f>
        <v>2</v>
      </c>
      <c r="Z51" s="169">
        <v>1</v>
      </c>
      <c r="AA51" s="71">
        <v>2</v>
      </c>
      <c r="AB51" s="71">
        <v>0</v>
      </c>
      <c r="AC51" s="233">
        <f>SUM(Z51:AB51)</f>
        <v>3</v>
      </c>
      <c r="AD51" s="169">
        <v>2</v>
      </c>
      <c r="AE51" s="71">
        <v>0</v>
      </c>
      <c r="AF51" s="71">
        <v>0</v>
      </c>
      <c r="AG51" s="233">
        <f>SUM(AD51:AF51)</f>
        <v>2</v>
      </c>
      <c r="AH51" s="69">
        <v>1</v>
      </c>
      <c r="AI51" s="71">
        <v>1</v>
      </c>
      <c r="AJ51" s="71">
        <v>0</v>
      </c>
      <c r="AK51" s="546">
        <f>SUM(AH51:AJ51)</f>
        <v>2</v>
      </c>
      <c r="AL51" s="69">
        <v>1</v>
      </c>
      <c r="AM51" s="71">
        <v>0</v>
      </c>
      <c r="AN51" s="71">
        <v>0</v>
      </c>
      <c r="AO51" s="546">
        <f>SUM(AL51:AN51)</f>
        <v>1</v>
      </c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411"/>
      <c r="BF51" s="414">
        <f t="shared" si="18"/>
        <v>24</v>
      </c>
    </row>
    <row r="52" spans="1:58" ht="13.5">
      <c r="A52" s="794"/>
      <c r="B52" s="794"/>
      <c r="C52" s="794"/>
      <c r="D52" s="794"/>
      <c r="E52" s="860"/>
      <c r="F52" s="837">
        <v>80</v>
      </c>
      <c r="G52" s="863" t="s">
        <v>202</v>
      </c>
      <c r="H52" s="844"/>
      <c r="I52" s="68" t="s">
        <v>82</v>
      </c>
      <c r="J52" s="169">
        <v>0</v>
      </c>
      <c r="K52" s="71">
        <v>0</v>
      </c>
      <c r="L52" s="71">
        <v>0</v>
      </c>
      <c r="M52" s="233">
        <f t="shared" si="22"/>
        <v>0</v>
      </c>
      <c r="N52" s="169">
        <v>0</v>
      </c>
      <c r="O52" s="71">
        <v>1</v>
      </c>
      <c r="P52" s="71">
        <v>0</v>
      </c>
      <c r="Q52" s="233">
        <f aca="true" t="shared" si="23" ref="Q52:Q59">SUM(N52:P52)</f>
        <v>1</v>
      </c>
      <c r="R52" s="169">
        <v>0</v>
      </c>
      <c r="S52" s="71">
        <v>0</v>
      </c>
      <c r="T52" s="71">
        <v>0</v>
      </c>
      <c r="U52" s="233">
        <f aca="true" t="shared" si="24" ref="U52:U59">SUM(R52:T52)</f>
        <v>0</v>
      </c>
      <c r="V52" s="169">
        <v>0</v>
      </c>
      <c r="W52" s="71">
        <v>0</v>
      </c>
      <c r="X52" s="71">
        <v>0</v>
      </c>
      <c r="Y52" s="233">
        <f aca="true" t="shared" si="25" ref="Y52:Y59">SUM(V52:X52)</f>
        <v>0</v>
      </c>
      <c r="Z52" s="169">
        <v>0</v>
      </c>
      <c r="AA52" s="71">
        <v>1</v>
      </c>
      <c r="AB52" s="71">
        <v>0</v>
      </c>
      <c r="AC52" s="233">
        <f aca="true" t="shared" si="26" ref="AC52:AC59">SUM(Z52:AB52)</f>
        <v>1</v>
      </c>
      <c r="AD52" s="169">
        <v>0</v>
      </c>
      <c r="AE52" s="71">
        <v>0</v>
      </c>
      <c r="AF52" s="71">
        <v>0</v>
      </c>
      <c r="AG52" s="233">
        <f aca="true" t="shared" si="27" ref="AG52:AG59">SUM(AD52:AF52)</f>
        <v>0</v>
      </c>
      <c r="AH52" s="69">
        <v>0</v>
      </c>
      <c r="AI52" s="71">
        <v>0</v>
      </c>
      <c r="AJ52" s="71">
        <v>0</v>
      </c>
      <c r="AK52" s="546">
        <f aca="true" t="shared" si="28" ref="AK52:AK59">SUM(AH52:AJ52)</f>
        <v>0</v>
      </c>
      <c r="AL52" s="69">
        <v>0</v>
      </c>
      <c r="AM52" s="71">
        <v>0</v>
      </c>
      <c r="AN52" s="71">
        <v>0</v>
      </c>
      <c r="AO52" s="546">
        <f aca="true" t="shared" si="29" ref="AO52:AO59">SUM(AL52:AN52)</f>
        <v>0</v>
      </c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411"/>
      <c r="BF52" s="414">
        <f t="shared" si="18"/>
        <v>2</v>
      </c>
    </row>
    <row r="53" spans="1:58" ht="13.5">
      <c r="A53" s="794"/>
      <c r="B53" s="794"/>
      <c r="C53" s="794"/>
      <c r="D53" s="794"/>
      <c r="E53" s="860"/>
      <c r="F53" s="837">
        <v>80</v>
      </c>
      <c r="G53" s="863" t="s">
        <v>202</v>
      </c>
      <c r="H53" s="843" t="s">
        <v>83</v>
      </c>
      <c r="I53" s="68" t="s">
        <v>84</v>
      </c>
      <c r="J53" s="169">
        <v>0</v>
      </c>
      <c r="K53" s="71">
        <v>0</v>
      </c>
      <c r="L53" s="71">
        <v>0</v>
      </c>
      <c r="M53" s="233">
        <f t="shared" si="22"/>
        <v>0</v>
      </c>
      <c r="N53" s="169">
        <v>0</v>
      </c>
      <c r="O53" s="71">
        <v>0</v>
      </c>
      <c r="P53" s="71">
        <v>0</v>
      </c>
      <c r="Q53" s="233">
        <f t="shared" si="23"/>
        <v>0</v>
      </c>
      <c r="R53" s="169">
        <v>0</v>
      </c>
      <c r="S53" s="71">
        <v>0</v>
      </c>
      <c r="T53" s="71">
        <v>0</v>
      </c>
      <c r="U53" s="233">
        <f t="shared" si="24"/>
        <v>0</v>
      </c>
      <c r="V53" s="169">
        <v>0</v>
      </c>
      <c r="W53" s="71">
        <v>0</v>
      </c>
      <c r="X53" s="71">
        <v>0</v>
      </c>
      <c r="Y53" s="233">
        <f t="shared" si="25"/>
        <v>0</v>
      </c>
      <c r="Z53" s="169">
        <v>0</v>
      </c>
      <c r="AA53" s="71">
        <v>0</v>
      </c>
      <c r="AB53" s="71">
        <v>0</v>
      </c>
      <c r="AC53" s="233">
        <f t="shared" si="26"/>
        <v>0</v>
      </c>
      <c r="AD53" s="169">
        <v>0</v>
      </c>
      <c r="AE53" s="71">
        <v>0</v>
      </c>
      <c r="AF53" s="71">
        <v>0</v>
      </c>
      <c r="AG53" s="233">
        <f t="shared" si="27"/>
        <v>0</v>
      </c>
      <c r="AH53" s="69">
        <v>0</v>
      </c>
      <c r="AI53" s="71">
        <v>0</v>
      </c>
      <c r="AJ53" s="71">
        <v>0</v>
      </c>
      <c r="AK53" s="546">
        <f t="shared" si="28"/>
        <v>0</v>
      </c>
      <c r="AL53" s="69">
        <v>0</v>
      </c>
      <c r="AM53" s="71">
        <v>0</v>
      </c>
      <c r="AN53" s="71">
        <v>0</v>
      </c>
      <c r="AO53" s="546">
        <f t="shared" si="29"/>
        <v>0</v>
      </c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411"/>
      <c r="BF53" s="414">
        <f t="shared" si="18"/>
        <v>0</v>
      </c>
    </row>
    <row r="54" spans="1:58" ht="14.25" thickBot="1">
      <c r="A54" s="794"/>
      <c r="B54" s="794"/>
      <c r="C54" s="794"/>
      <c r="D54" s="794"/>
      <c r="E54" s="861"/>
      <c r="F54" s="838">
        <v>80</v>
      </c>
      <c r="G54" s="864" t="s">
        <v>202</v>
      </c>
      <c r="H54" s="845"/>
      <c r="I54" s="73" t="s">
        <v>85</v>
      </c>
      <c r="J54" s="171">
        <v>0</v>
      </c>
      <c r="K54" s="75">
        <v>0</v>
      </c>
      <c r="L54" s="75">
        <v>0</v>
      </c>
      <c r="M54" s="234">
        <f t="shared" si="22"/>
        <v>0</v>
      </c>
      <c r="N54" s="171">
        <v>0</v>
      </c>
      <c r="O54" s="75">
        <v>0</v>
      </c>
      <c r="P54" s="75">
        <v>0</v>
      </c>
      <c r="Q54" s="234">
        <f t="shared" si="23"/>
        <v>0</v>
      </c>
      <c r="R54" s="171">
        <v>0</v>
      </c>
      <c r="S54" s="75">
        <v>0</v>
      </c>
      <c r="T54" s="75">
        <v>0</v>
      </c>
      <c r="U54" s="234">
        <f t="shared" si="24"/>
        <v>0</v>
      </c>
      <c r="V54" s="171">
        <v>0</v>
      </c>
      <c r="W54" s="75">
        <v>0</v>
      </c>
      <c r="X54" s="75">
        <v>0</v>
      </c>
      <c r="Y54" s="234">
        <f t="shared" si="25"/>
        <v>0</v>
      </c>
      <c r="Z54" s="171">
        <v>0</v>
      </c>
      <c r="AA54" s="75">
        <v>0</v>
      </c>
      <c r="AB54" s="75">
        <v>0</v>
      </c>
      <c r="AC54" s="234">
        <f t="shared" si="26"/>
        <v>0</v>
      </c>
      <c r="AD54" s="171">
        <v>0</v>
      </c>
      <c r="AE54" s="75">
        <v>0</v>
      </c>
      <c r="AF54" s="75">
        <v>0</v>
      </c>
      <c r="AG54" s="234">
        <f t="shared" si="27"/>
        <v>0</v>
      </c>
      <c r="AH54" s="74">
        <v>0</v>
      </c>
      <c r="AI54" s="75">
        <v>0</v>
      </c>
      <c r="AJ54" s="75">
        <v>0</v>
      </c>
      <c r="AK54" s="547">
        <f t="shared" si="28"/>
        <v>0</v>
      </c>
      <c r="AL54" s="74">
        <v>0</v>
      </c>
      <c r="AM54" s="75">
        <v>0</v>
      </c>
      <c r="AN54" s="75">
        <v>0</v>
      </c>
      <c r="AO54" s="547">
        <f t="shared" si="29"/>
        <v>0</v>
      </c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412"/>
      <c r="BF54" s="416">
        <f t="shared" si="18"/>
        <v>0</v>
      </c>
    </row>
    <row r="55" spans="1:58" ht="13.5">
      <c r="A55" s="794"/>
      <c r="B55" s="794"/>
      <c r="C55" s="794"/>
      <c r="D55" s="794"/>
      <c r="E55" s="859" t="s">
        <v>203</v>
      </c>
      <c r="F55" s="760">
        <v>100</v>
      </c>
      <c r="G55" s="854" t="s">
        <v>204</v>
      </c>
      <c r="H55" s="852" t="s">
        <v>74</v>
      </c>
      <c r="I55" s="77" t="s">
        <v>75</v>
      </c>
      <c r="J55" s="167">
        <v>0</v>
      </c>
      <c r="K55" s="78">
        <v>0</v>
      </c>
      <c r="L55" s="78">
        <v>0</v>
      </c>
      <c r="M55" s="232">
        <f t="shared" si="22"/>
        <v>0</v>
      </c>
      <c r="N55" s="167">
        <v>0</v>
      </c>
      <c r="O55" s="78">
        <v>0</v>
      </c>
      <c r="P55" s="78">
        <v>0</v>
      </c>
      <c r="Q55" s="232">
        <f t="shared" si="23"/>
        <v>0</v>
      </c>
      <c r="R55" s="167">
        <v>0</v>
      </c>
      <c r="S55" s="78">
        <v>0</v>
      </c>
      <c r="T55" s="78">
        <v>0</v>
      </c>
      <c r="U55" s="232">
        <f t="shared" si="24"/>
        <v>0</v>
      </c>
      <c r="V55" s="167">
        <v>0</v>
      </c>
      <c r="W55" s="78">
        <v>0</v>
      </c>
      <c r="X55" s="78">
        <v>0</v>
      </c>
      <c r="Y55" s="232">
        <f t="shared" si="25"/>
        <v>0</v>
      </c>
      <c r="Z55" s="167">
        <v>0</v>
      </c>
      <c r="AA55" s="78">
        <v>0</v>
      </c>
      <c r="AB55" s="78">
        <v>0</v>
      </c>
      <c r="AC55" s="232">
        <f t="shared" si="26"/>
        <v>0</v>
      </c>
      <c r="AD55" s="167">
        <v>0</v>
      </c>
      <c r="AE55" s="78">
        <v>0</v>
      </c>
      <c r="AF55" s="78">
        <v>0</v>
      </c>
      <c r="AG55" s="232">
        <f t="shared" si="27"/>
        <v>0</v>
      </c>
      <c r="AH55" s="83">
        <v>0</v>
      </c>
      <c r="AI55" s="78">
        <v>0</v>
      </c>
      <c r="AJ55" s="78">
        <v>0</v>
      </c>
      <c r="AK55" s="548">
        <f t="shared" si="28"/>
        <v>0</v>
      </c>
      <c r="AL55" s="83">
        <v>0</v>
      </c>
      <c r="AM55" s="78">
        <v>0</v>
      </c>
      <c r="AN55" s="78">
        <v>0</v>
      </c>
      <c r="AO55" s="548">
        <f t="shared" si="29"/>
        <v>0</v>
      </c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410"/>
      <c r="BF55" s="413">
        <f>M55+Q55+U55+Y55+AC55+AG55+AK55+AO55</f>
        <v>0</v>
      </c>
    </row>
    <row r="56" spans="1:58" ht="13.5">
      <c r="A56" s="794"/>
      <c r="B56" s="794"/>
      <c r="C56" s="794"/>
      <c r="D56" s="794"/>
      <c r="E56" s="860"/>
      <c r="F56" s="761">
        <v>100</v>
      </c>
      <c r="G56" s="855" t="s">
        <v>204</v>
      </c>
      <c r="H56" s="843"/>
      <c r="I56" s="68" t="s">
        <v>76</v>
      </c>
      <c r="J56" s="169">
        <v>0</v>
      </c>
      <c r="K56" s="71">
        <v>0</v>
      </c>
      <c r="L56" s="71">
        <v>0</v>
      </c>
      <c r="M56" s="233">
        <f t="shared" si="22"/>
        <v>0</v>
      </c>
      <c r="N56" s="169">
        <v>0</v>
      </c>
      <c r="O56" s="71">
        <v>0</v>
      </c>
      <c r="P56" s="71">
        <v>0</v>
      </c>
      <c r="Q56" s="233">
        <f t="shared" si="23"/>
        <v>0</v>
      </c>
      <c r="R56" s="169">
        <v>0</v>
      </c>
      <c r="S56" s="71">
        <v>0</v>
      </c>
      <c r="T56" s="71">
        <v>0</v>
      </c>
      <c r="U56" s="233">
        <f t="shared" si="24"/>
        <v>0</v>
      </c>
      <c r="V56" s="169">
        <v>0</v>
      </c>
      <c r="W56" s="71">
        <v>0</v>
      </c>
      <c r="X56" s="71">
        <v>0</v>
      </c>
      <c r="Y56" s="233">
        <f t="shared" si="25"/>
        <v>0</v>
      </c>
      <c r="Z56" s="169">
        <v>0</v>
      </c>
      <c r="AA56" s="71">
        <v>0</v>
      </c>
      <c r="AB56" s="71">
        <v>0</v>
      </c>
      <c r="AC56" s="233">
        <f t="shared" si="26"/>
        <v>0</v>
      </c>
      <c r="AD56" s="169">
        <v>0</v>
      </c>
      <c r="AE56" s="71">
        <v>0</v>
      </c>
      <c r="AF56" s="71">
        <v>0</v>
      </c>
      <c r="AG56" s="233">
        <f t="shared" si="27"/>
        <v>0</v>
      </c>
      <c r="AH56" s="69">
        <v>0</v>
      </c>
      <c r="AI56" s="71">
        <v>0</v>
      </c>
      <c r="AJ56" s="71">
        <v>0</v>
      </c>
      <c r="AK56" s="546">
        <f t="shared" si="28"/>
        <v>0</v>
      </c>
      <c r="AL56" s="69">
        <v>0</v>
      </c>
      <c r="AM56" s="71">
        <v>0</v>
      </c>
      <c r="AN56" s="71">
        <v>0</v>
      </c>
      <c r="AO56" s="546">
        <f t="shared" si="29"/>
        <v>0</v>
      </c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411"/>
      <c r="BF56" s="193">
        <f aca="true" t="shared" si="30" ref="BF56:BF64">M56+Q56+U56+Y56+AC56+AG56+AK56+AO56</f>
        <v>0</v>
      </c>
    </row>
    <row r="57" spans="1:58" ht="13.5">
      <c r="A57" s="794"/>
      <c r="B57" s="794"/>
      <c r="C57" s="794"/>
      <c r="D57" s="794"/>
      <c r="E57" s="860"/>
      <c r="F57" s="761">
        <v>100</v>
      </c>
      <c r="G57" s="855" t="s">
        <v>204</v>
      </c>
      <c r="H57" s="843"/>
      <c r="I57" s="68" t="s">
        <v>77</v>
      </c>
      <c r="J57" s="169">
        <v>0</v>
      </c>
      <c r="K57" s="71">
        <v>0</v>
      </c>
      <c r="L57" s="71">
        <v>0</v>
      </c>
      <c r="M57" s="233">
        <f t="shared" si="22"/>
        <v>0</v>
      </c>
      <c r="N57" s="169">
        <v>23</v>
      </c>
      <c r="O57" s="71">
        <v>24</v>
      </c>
      <c r="P57" s="71">
        <v>0</v>
      </c>
      <c r="Q57" s="233">
        <f t="shared" si="23"/>
        <v>47</v>
      </c>
      <c r="R57" s="169">
        <v>0</v>
      </c>
      <c r="S57" s="71">
        <v>0</v>
      </c>
      <c r="T57" s="71">
        <v>0</v>
      </c>
      <c r="U57" s="233">
        <f t="shared" si="24"/>
        <v>0</v>
      </c>
      <c r="V57" s="169">
        <v>0</v>
      </c>
      <c r="W57" s="71">
        <v>0</v>
      </c>
      <c r="X57" s="71">
        <v>0</v>
      </c>
      <c r="Y57" s="233">
        <f t="shared" si="25"/>
        <v>0</v>
      </c>
      <c r="Z57" s="169">
        <v>0</v>
      </c>
      <c r="AA57" s="71">
        <v>0</v>
      </c>
      <c r="AB57" s="71">
        <v>0</v>
      </c>
      <c r="AC57" s="233">
        <f t="shared" si="26"/>
        <v>0</v>
      </c>
      <c r="AD57" s="169">
        <v>0</v>
      </c>
      <c r="AE57" s="71">
        <v>0</v>
      </c>
      <c r="AF57" s="71">
        <v>0</v>
      </c>
      <c r="AG57" s="233">
        <f t="shared" si="27"/>
        <v>0</v>
      </c>
      <c r="AH57" s="69">
        <v>0</v>
      </c>
      <c r="AI57" s="71">
        <v>0</v>
      </c>
      <c r="AJ57" s="71">
        <v>0</v>
      </c>
      <c r="AK57" s="546">
        <f t="shared" si="28"/>
        <v>0</v>
      </c>
      <c r="AL57" s="69">
        <v>0</v>
      </c>
      <c r="AM57" s="71">
        <v>0</v>
      </c>
      <c r="AN57" s="71">
        <v>0</v>
      </c>
      <c r="AO57" s="546">
        <f t="shared" si="29"/>
        <v>0</v>
      </c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411"/>
      <c r="BF57" s="193">
        <f t="shared" si="30"/>
        <v>47</v>
      </c>
    </row>
    <row r="58" spans="1:58" ht="13.5">
      <c r="A58" s="794"/>
      <c r="B58" s="794"/>
      <c r="C58" s="794"/>
      <c r="D58" s="794"/>
      <c r="E58" s="860"/>
      <c r="F58" s="761">
        <v>100</v>
      </c>
      <c r="G58" s="855" t="s">
        <v>204</v>
      </c>
      <c r="H58" s="843"/>
      <c r="I58" s="68" t="s">
        <v>78</v>
      </c>
      <c r="J58" s="169">
        <v>0</v>
      </c>
      <c r="K58" s="71">
        <v>0</v>
      </c>
      <c r="L58" s="71">
        <v>0</v>
      </c>
      <c r="M58" s="233">
        <f t="shared" si="22"/>
        <v>0</v>
      </c>
      <c r="N58" s="169">
        <v>34</v>
      </c>
      <c r="O58" s="71">
        <v>17</v>
      </c>
      <c r="P58" s="71">
        <v>0</v>
      </c>
      <c r="Q58" s="233">
        <f t="shared" si="23"/>
        <v>51</v>
      </c>
      <c r="R58" s="169">
        <v>0</v>
      </c>
      <c r="S58" s="71">
        <v>0</v>
      </c>
      <c r="T58" s="71">
        <v>0</v>
      </c>
      <c r="U58" s="233">
        <f t="shared" si="24"/>
        <v>0</v>
      </c>
      <c r="V58" s="169">
        <v>0</v>
      </c>
      <c r="W58" s="71">
        <v>0</v>
      </c>
      <c r="X58" s="71">
        <v>0</v>
      </c>
      <c r="Y58" s="233">
        <f t="shared" si="25"/>
        <v>0</v>
      </c>
      <c r="Z58" s="169">
        <v>0</v>
      </c>
      <c r="AA58" s="71">
        <v>0</v>
      </c>
      <c r="AB58" s="71">
        <v>0</v>
      </c>
      <c r="AC58" s="233">
        <f t="shared" si="26"/>
        <v>0</v>
      </c>
      <c r="AD58" s="169">
        <v>0</v>
      </c>
      <c r="AE58" s="71">
        <v>0</v>
      </c>
      <c r="AF58" s="71">
        <v>0</v>
      </c>
      <c r="AG58" s="233">
        <f t="shared" si="27"/>
        <v>0</v>
      </c>
      <c r="AH58" s="69">
        <v>0</v>
      </c>
      <c r="AI58" s="71">
        <v>0</v>
      </c>
      <c r="AJ58" s="71">
        <v>0</v>
      </c>
      <c r="AK58" s="546">
        <f t="shared" si="28"/>
        <v>0</v>
      </c>
      <c r="AL58" s="69">
        <v>0</v>
      </c>
      <c r="AM58" s="71">
        <v>0</v>
      </c>
      <c r="AN58" s="71">
        <v>0</v>
      </c>
      <c r="AO58" s="546">
        <f t="shared" si="29"/>
        <v>0</v>
      </c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411"/>
      <c r="BF58" s="193">
        <f t="shared" si="30"/>
        <v>51</v>
      </c>
    </row>
    <row r="59" spans="1:58" ht="13.5">
      <c r="A59" s="794"/>
      <c r="B59" s="794"/>
      <c r="C59" s="794"/>
      <c r="D59" s="794"/>
      <c r="E59" s="860"/>
      <c r="F59" s="761">
        <v>100</v>
      </c>
      <c r="G59" s="855" t="s">
        <v>204</v>
      </c>
      <c r="H59" s="843"/>
      <c r="I59" s="68" t="s">
        <v>79</v>
      </c>
      <c r="J59" s="169">
        <v>0</v>
      </c>
      <c r="K59" s="71">
        <v>0</v>
      </c>
      <c r="L59" s="71">
        <v>0</v>
      </c>
      <c r="M59" s="233">
        <f t="shared" si="22"/>
        <v>0</v>
      </c>
      <c r="N59" s="169">
        <v>2</v>
      </c>
      <c r="O59" s="71">
        <v>0</v>
      </c>
      <c r="P59" s="71">
        <v>0</v>
      </c>
      <c r="Q59" s="233">
        <f t="shared" si="23"/>
        <v>2</v>
      </c>
      <c r="R59" s="169">
        <v>0</v>
      </c>
      <c r="S59" s="71">
        <v>0</v>
      </c>
      <c r="T59" s="71">
        <v>0</v>
      </c>
      <c r="U59" s="233">
        <f t="shared" si="24"/>
        <v>0</v>
      </c>
      <c r="V59" s="169">
        <v>0</v>
      </c>
      <c r="W59" s="71">
        <v>0</v>
      </c>
      <c r="X59" s="71">
        <v>0</v>
      </c>
      <c r="Y59" s="233">
        <f t="shared" si="25"/>
        <v>0</v>
      </c>
      <c r="Z59" s="169">
        <v>0</v>
      </c>
      <c r="AA59" s="71">
        <v>0</v>
      </c>
      <c r="AB59" s="71">
        <v>0</v>
      </c>
      <c r="AC59" s="233">
        <f t="shared" si="26"/>
        <v>0</v>
      </c>
      <c r="AD59" s="169">
        <v>0</v>
      </c>
      <c r="AE59" s="71">
        <v>0</v>
      </c>
      <c r="AF59" s="71">
        <v>0</v>
      </c>
      <c r="AG59" s="233">
        <f t="shared" si="27"/>
        <v>0</v>
      </c>
      <c r="AH59" s="69">
        <v>0</v>
      </c>
      <c r="AI59" s="71">
        <v>0</v>
      </c>
      <c r="AJ59" s="71">
        <v>0</v>
      </c>
      <c r="AK59" s="546">
        <f t="shared" si="28"/>
        <v>0</v>
      </c>
      <c r="AL59" s="69">
        <v>0</v>
      </c>
      <c r="AM59" s="71">
        <v>0</v>
      </c>
      <c r="AN59" s="71">
        <v>0</v>
      </c>
      <c r="AO59" s="546">
        <f t="shared" si="29"/>
        <v>0</v>
      </c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411"/>
      <c r="BF59" s="193">
        <f t="shared" si="30"/>
        <v>2</v>
      </c>
    </row>
    <row r="60" spans="1:58" ht="27">
      <c r="A60" s="794"/>
      <c r="B60" s="794"/>
      <c r="C60" s="794"/>
      <c r="D60" s="794"/>
      <c r="E60" s="860"/>
      <c r="F60" s="761">
        <v>100</v>
      </c>
      <c r="G60" s="855" t="s">
        <v>204</v>
      </c>
      <c r="H60" s="843"/>
      <c r="I60" s="129" t="s">
        <v>204</v>
      </c>
      <c r="J60" s="169">
        <f aca="true" t="shared" si="31" ref="J60:U60">SUM(J55:J59)</f>
        <v>0</v>
      </c>
      <c r="K60" s="71">
        <f t="shared" si="31"/>
        <v>0</v>
      </c>
      <c r="L60" s="71">
        <f t="shared" si="31"/>
        <v>0</v>
      </c>
      <c r="M60" s="233">
        <f t="shared" si="31"/>
        <v>0</v>
      </c>
      <c r="N60" s="169">
        <f t="shared" si="31"/>
        <v>59</v>
      </c>
      <c r="O60" s="71">
        <f t="shared" si="31"/>
        <v>41</v>
      </c>
      <c r="P60" s="71">
        <f t="shared" si="31"/>
        <v>0</v>
      </c>
      <c r="Q60" s="233">
        <f t="shared" si="31"/>
        <v>100</v>
      </c>
      <c r="R60" s="169">
        <f t="shared" si="31"/>
        <v>0</v>
      </c>
      <c r="S60" s="71">
        <f t="shared" si="31"/>
        <v>0</v>
      </c>
      <c r="T60" s="71">
        <f t="shared" si="31"/>
        <v>0</v>
      </c>
      <c r="U60" s="233">
        <f t="shared" si="31"/>
        <v>0</v>
      </c>
      <c r="V60" s="169">
        <f>SUM(V55:V59)</f>
        <v>0</v>
      </c>
      <c r="W60" s="71">
        <f aca="true" t="shared" si="32" ref="W60:AO60">SUM(W55:W59)</f>
        <v>0</v>
      </c>
      <c r="X60" s="71">
        <f t="shared" si="32"/>
        <v>0</v>
      </c>
      <c r="Y60" s="233">
        <f t="shared" si="32"/>
        <v>0</v>
      </c>
      <c r="Z60" s="169">
        <f t="shared" si="32"/>
        <v>0</v>
      </c>
      <c r="AA60" s="71">
        <f t="shared" si="32"/>
        <v>0</v>
      </c>
      <c r="AB60" s="71">
        <f t="shared" si="32"/>
        <v>0</v>
      </c>
      <c r="AC60" s="233">
        <f t="shared" si="32"/>
        <v>0</v>
      </c>
      <c r="AD60" s="169">
        <f t="shared" si="32"/>
        <v>0</v>
      </c>
      <c r="AE60" s="71">
        <f t="shared" si="32"/>
        <v>0</v>
      </c>
      <c r="AF60" s="71">
        <f t="shared" si="32"/>
        <v>0</v>
      </c>
      <c r="AG60" s="233">
        <f t="shared" si="32"/>
        <v>0</v>
      </c>
      <c r="AH60" s="69">
        <f t="shared" si="32"/>
        <v>0</v>
      </c>
      <c r="AI60" s="71">
        <f t="shared" si="32"/>
        <v>0</v>
      </c>
      <c r="AJ60" s="71">
        <f t="shared" si="32"/>
        <v>0</v>
      </c>
      <c r="AK60" s="546">
        <f t="shared" si="32"/>
        <v>0</v>
      </c>
      <c r="AL60" s="69">
        <f t="shared" si="32"/>
        <v>0</v>
      </c>
      <c r="AM60" s="71">
        <f t="shared" si="32"/>
        <v>0</v>
      </c>
      <c r="AN60" s="71">
        <f t="shared" si="32"/>
        <v>0</v>
      </c>
      <c r="AO60" s="546">
        <f t="shared" si="32"/>
        <v>0</v>
      </c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411"/>
      <c r="BF60" s="193">
        <f t="shared" si="30"/>
        <v>100</v>
      </c>
    </row>
    <row r="61" spans="1:58" ht="13.5">
      <c r="A61" s="794"/>
      <c r="B61" s="794"/>
      <c r="C61" s="794"/>
      <c r="D61" s="794"/>
      <c r="E61" s="860"/>
      <c r="F61" s="761">
        <v>100</v>
      </c>
      <c r="G61" s="855" t="s">
        <v>204</v>
      </c>
      <c r="H61" s="844" t="s">
        <v>80</v>
      </c>
      <c r="I61" s="68" t="s">
        <v>81</v>
      </c>
      <c r="J61" s="169">
        <v>0</v>
      </c>
      <c r="K61" s="71">
        <v>0</v>
      </c>
      <c r="L61" s="71">
        <v>0</v>
      </c>
      <c r="M61" s="233">
        <f aca="true" t="shared" si="33" ref="M61:M69">SUM(J61:L61)</f>
        <v>0</v>
      </c>
      <c r="N61" s="169">
        <v>54</v>
      </c>
      <c r="O61" s="71">
        <v>38</v>
      </c>
      <c r="P61" s="71">
        <v>0</v>
      </c>
      <c r="Q61" s="233">
        <f>N61+O61</f>
        <v>92</v>
      </c>
      <c r="R61" s="169">
        <v>0</v>
      </c>
      <c r="S61" s="71">
        <v>0</v>
      </c>
      <c r="T61" s="71">
        <v>0</v>
      </c>
      <c r="U61" s="233">
        <f>SUM(R61:T61)</f>
        <v>0</v>
      </c>
      <c r="V61" s="169">
        <v>0</v>
      </c>
      <c r="W61" s="71">
        <v>0</v>
      </c>
      <c r="X61" s="71">
        <v>0</v>
      </c>
      <c r="Y61" s="233">
        <f>SUM(V61:X61)</f>
        <v>0</v>
      </c>
      <c r="Z61" s="169">
        <v>0</v>
      </c>
      <c r="AA61" s="71">
        <v>0</v>
      </c>
      <c r="AB61" s="71">
        <v>0</v>
      </c>
      <c r="AC61" s="233">
        <f aca="true" t="shared" si="34" ref="AC61:AC69">SUM(Z61:AB61)</f>
        <v>0</v>
      </c>
      <c r="AD61" s="169">
        <v>0</v>
      </c>
      <c r="AE61" s="71">
        <v>0</v>
      </c>
      <c r="AF61" s="71">
        <v>0</v>
      </c>
      <c r="AG61" s="233">
        <f aca="true" t="shared" si="35" ref="AG61:AG69">SUM(AD61:AF61)</f>
        <v>0</v>
      </c>
      <c r="AH61" s="69">
        <v>0</v>
      </c>
      <c r="AI61" s="71">
        <v>0</v>
      </c>
      <c r="AJ61" s="71">
        <v>0</v>
      </c>
      <c r="AK61" s="546">
        <f aca="true" t="shared" si="36" ref="AK61:AK69">SUM(AH61:AJ61)</f>
        <v>0</v>
      </c>
      <c r="AL61" s="69">
        <v>0</v>
      </c>
      <c r="AM61" s="71">
        <v>0</v>
      </c>
      <c r="AN61" s="71">
        <v>0</v>
      </c>
      <c r="AO61" s="546">
        <f aca="true" t="shared" si="37" ref="AO61:AO69">SUM(AL61:AN61)</f>
        <v>0</v>
      </c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411"/>
      <c r="BF61" s="193">
        <f t="shared" si="30"/>
        <v>92</v>
      </c>
    </row>
    <row r="62" spans="1:58" ht="14.25" thickBot="1">
      <c r="A62" s="794"/>
      <c r="B62" s="794"/>
      <c r="C62" s="794"/>
      <c r="D62" s="794"/>
      <c r="E62" s="860"/>
      <c r="F62" s="761">
        <v>100</v>
      </c>
      <c r="G62" s="855" t="s">
        <v>204</v>
      </c>
      <c r="H62" s="844"/>
      <c r="I62" s="89" t="s">
        <v>82</v>
      </c>
      <c r="J62" s="169">
        <v>0</v>
      </c>
      <c r="K62" s="71">
        <v>0</v>
      </c>
      <c r="L62" s="71">
        <v>0</v>
      </c>
      <c r="M62" s="233">
        <f t="shared" si="33"/>
        <v>0</v>
      </c>
      <c r="N62" s="169">
        <v>5</v>
      </c>
      <c r="O62" s="71">
        <v>3</v>
      </c>
      <c r="P62" s="71">
        <v>0</v>
      </c>
      <c r="Q62" s="233">
        <f>N62+O62</f>
        <v>8</v>
      </c>
      <c r="R62" s="169">
        <v>0</v>
      </c>
      <c r="S62" s="71">
        <v>0</v>
      </c>
      <c r="T62" s="71">
        <v>0</v>
      </c>
      <c r="U62" s="233">
        <f aca="true" t="shared" si="38" ref="U62:U69">SUM(R62:T62)</f>
        <v>0</v>
      </c>
      <c r="V62" s="169">
        <v>0</v>
      </c>
      <c r="W62" s="71">
        <v>0</v>
      </c>
      <c r="X62" s="71">
        <v>0</v>
      </c>
      <c r="Y62" s="233">
        <f aca="true" t="shared" si="39" ref="Y62:Y69">SUM(V62:X62)</f>
        <v>0</v>
      </c>
      <c r="Z62" s="169">
        <v>0</v>
      </c>
      <c r="AA62" s="71">
        <v>0</v>
      </c>
      <c r="AB62" s="71">
        <v>0</v>
      </c>
      <c r="AC62" s="233">
        <f t="shared" si="34"/>
        <v>0</v>
      </c>
      <c r="AD62" s="169">
        <v>0</v>
      </c>
      <c r="AE62" s="71">
        <v>0</v>
      </c>
      <c r="AF62" s="71">
        <v>0</v>
      </c>
      <c r="AG62" s="233">
        <f t="shared" si="35"/>
        <v>0</v>
      </c>
      <c r="AH62" s="69">
        <v>0</v>
      </c>
      <c r="AI62" s="71">
        <v>0</v>
      </c>
      <c r="AJ62" s="71">
        <v>0</v>
      </c>
      <c r="AK62" s="546">
        <f t="shared" si="36"/>
        <v>0</v>
      </c>
      <c r="AL62" s="69">
        <v>0</v>
      </c>
      <c r="AM62" s="71">
        <v>0</v>
      </c>
      <c r="AN62" s="71">
        <v>0</v>
      </c>
      <c r="AO62" s="546">
        <f t="shared" si="37"/>
        <v>0</v>
      </c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411"/>
      <c r="BF62" s="193">
        <f t="shared" si="30"/>
        <v>8</v>
      </c>
    </row>
    <row r="63" spans="1:58" ht="13.5">
      <c r="A63" s="794"/>
      <c r="B63" s="794"/>
      <c r="C63" s="794"/>
      <c r="D63" s="794"/>
      <c r="E63" s="860"/>
      <c r="F63" s="761">
        <v>100</v>
      </c>
      <c r="G63" s="855" t="s">
        <v>204</v>
      </c>
      <c r="H63" s="857" t="s">
        <v>83</v>
      </c>
      <c r="I63" s="254" t="s">
        <v>84</v>
      </c>
      <c r="J63" s="169">
        <v>0</v>
      </c>
      <c r="K63" s="71">
        <v>0</v>
      </c>
      <c r="L63" s="71">
        <v>0</v>
      </c>
      <c r="M63" s="233">
        <f t="shared" si="33"/>
        <v>0</v>
      </c>
      <c r="N63" s="169">
        <v>3</v>
      </c>
      <c r="O63" s="71">
        <v>0</v>
      </c>
      <c r="P63" s="71">
        <v>0</v>
      </c>
      <c r="Q63" s="233">
        <f>N63+O63</f>
        <v>3</v>
      </c>
      <c r="R63" s="169">
        <v>0</v>
      </c>
      <c r="S63" s="71">
        <v>0</v>
      </c>
      <c r="T63" s="71">
        <v>0</v>
      </c>
      <c r="U63" s="233">
        <f t="shared" si="38"/>
        <v>0</v>
      </c>
      <c r="V63" s="169">
        <v>0</v>
      </c>
      <c r="W63" s="71">
        <v>0</v>
      </c>
      <c r="X63" s="71">
        <v>0</v>
      </c>
      <c r="Y63" s="233">
        <f t="shared" si="39"/>
        <v>0</v>
      </c>
      <c r="Z63" s="169">
        <v>0</v>
      </c>
      <c r="AA63" s="71">
        <v>0</v>
      </c>
      <c r="AB63" s="71">
        <v>0</v>
      </c>
      <c r="AC63" s="233">
        <f t="shared" si="34"/>
        <v>0</v>
      </c>
      <c r="AD63" s="169">
        <v>0</v>
      </c>
      <c r="AE63" s="71">
        <v>0</v>
      </c>
      <c r="AF63" s="71">
        <v>0</v>
      </c>
      <c r="AG63" s="233">
        <f t="shared" si="35"/>
        <v>0</v>
      </c>
      <c r="AH63" s="69">
        <v>0</v>
      </c>
      <c r="AI63" s="71">
        <v>0</v>
      </c>
      <c r="AJ63" s="71">
        <v>0</v>
      </c>
      <c r="AK63" s="546">
        <f t="shared" si="36"/>
        <v>0</v>
      </c>
      <c r="AL63" s="69">
        <v>0</v>
      </c>
      <c r="AM63" s="71">
        <v>0</v>
      </c>
      <c r="AN63" s="71">
        <v>0</v>
      </c>
      <c r="AO63" s="546">
        <f t="shared" si="37"/>
        <v>0</v>
      </c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411"/>
      <c r="BF63" s="193">
        <f t="shared" si="30"/>
        <v>3</v>
      </c>
    </row>
    <row r="64" spans="1:58" ht="14.25" thickBot="1">
      <c r="A64" s="794"/>
      <c r="B64" s="794"/>
      <c r="C64" s="794"/>
      <c r="D64" s="794"/>
      <c r="E64" s="861"/>
      <c r="F64" s="762">
        <v>100</v>
      </c>
      <c r="G64" s="856" t="s">
        <v>204</v>
      </c>
      <c r="H64" s="858"/>
      <c r="I64" s="255" t="s">
        <v>85</v>
      </c>
      <c r="J64" s="171">
        <v>0</v>
      </c>
      <c r="K64" s="75">
        <v>0</v>
      </c>
      <c r="L64" s="75">
        <v>0</v>
      </c>
      <c r="M64" s="234">
        <f t="shared" si="33"/>
        <v>0</v>
      </c>
      <c r="N64" s="171">
        <v>0</v>
      </c>
      <c r="O64" s="75">
        <v>0</v>
      </c>
      <c r="P64" s="75">
        <v>0</v>
      </c>
      <c r="Q64" s="234">
        <f aca="true" t="shared" si="40" ref="Q64:Q69">SUM(N64:P64)</f>
        <v>0</v>
      </c>
      <c r="R64" s="171">
        <v>0</v>
      </c>
      <c r="S64" s="75">
        <v>0</v>
      </c>
      <c r="T64" s="75">
        <v>0</v>
      </c>
      <c r="U64" s="234">
        <f t="shared" si="38"/>
        <v>0</v>
      </c>
      <c r="V64" s="171">
        <v>0</v>
      </c>
      <c r="W64" s="75">
        <v>0</v>
      </c>
      <c r="X64" s="75">
        <v>0</v>
      </c>
      <c r="Y64" s="234">
        <f t="shared" si="39"/>
        <v>0</v>
      </c>
      <c r="Z64" s="171">
        <v>0</v>
      </c>
      <c r="AA64" s="75">
        <v>0</v>
      </c>
      <c r="AB64" s="75">
        <v>0</v>
      </c>
      <c r="AC64" s="234">
        <f t="shared" si="34"/>
        <v>0</v>
      </c>
      <c r="AD64" s="171">
        <v>0</v>
      </c>
      <c r="AE64" s="75">
        <v>0</v>
      </c>
      <c r="AF64" s="75">
        <v>0</v>
      </c>
      <c r="AG64" s="234">
        <f t="shared" si="35"/>
        <v>0</v>
      </c>
      <c r="AH64" s="74">
        <v>0</v>
      </c>
      <c r="AI64" s="75">
        <v>0</v>
      </c>
      <c r="AJ64" s="75">
        <v>0</v>
      </c>
      <c r="AK64" s="547">
        <f t="shared" si="36"/>
        <v>0</v>
      </c>
      <c r="AL64" s="74">
        <v>0</v>
      </c>
      <c r="AM64" s="75">
        <v>0</v>
      </c>
      <c r="AN64" s="75">
        <v>0</v>
      </c>
      <c r="AO64" s="547">
        <f t="shared" si="37"/>
        <v>0</v>
      </c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412"/>
      <c r="BF64" s="417">
        <f t="shared" si="30"/>
        <v>0</v>
      </c>
    </row>
    <row r="65" spans="1:58" ht="13.5">
      <c r="A65" s="794"/>
      <c r="B65" s="794"/>
      <c r="C65" s="794"/>
      <c r="D65" s="794"/>
      <c r="E65" s="846" t="s">
        <v>205</v>
      </c>
      <c r="F65" s="761">
        <v>300</v>
      </c>
      <c r="G65" s="767" t="s">
        <v>206</v>
      </c>
      <c r="H65" s="852" t="s">
        <v>74</v>
      </c>
      <c r="I65" s="77" t="s">
        <v>207</v>
      </c>
      <c r="J65" s="167">
        <v>0</v>
      </c>
      <c r="K65" s="78">
        <v>0</v>
      </c>
      <c r="L65" s="78">
        <v>0</v>
      </c>
      <c r="M65" s="232">
        <f t="shared" si="33"/>
        <v>0</v>
      </c>
      <c r="N65" s="167">
        <v>0</v>
      </c>
      <c r="O65" s="78">
        <v>0</v>
      </c>
      <c r="P65" s="78">
        <v>0</v>
      </c>
      <c r="Q65" s="232">
        <f t="shared" si="40"/>
        <v>0</v>
      </c>
      <c r="R65" s="167">
        <v>0</v>
      </c>
      <c r="S65" s="78">
        <v>0</v>
      </c>
      <c r="T65" s="78">
        <v>0</v>
      </c>
      <c r="U65" s="232">
        <f t="shared" si="38"/>
        <v>0</v>
      </c>
      <c r="V65" s="167">
        <v>0</v>
      </c>
      <c r="W65" s="78">
        <v>0</v>
      </c>
      <c r="X65" s="78">
        <v>0</v>
      </c>
      <c r="Y65" s="232">
        <f t="shared" si="39"/>
        <v>0</v>
      </c>
      <c r="Z65" s="167">
        <v>0</v>
      </c>
      <c r="AA65" s="78">
        <v>0</v>
      </c>
      <c r="AB65" s="78">
        <v>0</v>
      </c>
      <c r="AC65" s="232">
        <f t="shared" si="34"/>
        <v>0</v>
      </c>
      <c r="AD65" s="167">
        <v>0</v>
      </c>
      <c r="AE65" s="78">
        <v>0</v>
      </c>
      <c r="AF65" s="78">
        <v>0</v>
      </c>
      <c r="AG65" s="232">
        <f t="shared" si="35"/>
        <v>0</v>
      </c>
      <c r="AH65" s="83">
        <v>0</v>
      </c>
      <c r="AI65" s="78">
        <v>0</v>
      </c>
      <c r="AJ65" s="78">
        <v>0</v>
      </c>
      <c r="AK65" s="548">
        <f t="shared" si="36"/>
        <v>0</v>
      </c>
      <c r="AL65" s="83">
        <v>0</v>
      </c>
      <c r="AM65" s="78">
        <v>0</v>
      </c>
      <c r="AN65" s="78">
        <v>0</v>
      </c>
      <c r="AO65" s="548">
        <f t="shared" si="37"/>
        <v>0</v>
      </c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410"/>
      <c r="BF65" s="414">
        <f>M65+Q65+U65+Y65+AC65+AG65+AK65+AO65</f>
        <v>0</v>
      </c>
    </row>
    <row r="66" spans="1:58" ht="13.5">
      <c r="A66" s="794"/>
      <c r="B66" s="794"/>
      <c r="C66" s="794"/>
      <c r="D66" s="794"/>
      <c r="E66" s="834"/>
      <c r="F66" s="761">
        <v>100</v>
      </c>
      <c r="G66" s="767" t="s">
        <v>204</v>
      </c>
      <c r="H66" s="843"/>
      <c r="I66" s="68" t="s">
        <v>208</v>
      </c>
      <c r="J66" s="169">
        <v>0</v>
      </c>
      <c r="K66" s="71">
        <v>0</v>
      </c>
      <c r="L66" s="71">
        <v>0</v>
      </c>
      <c r="M66" s="233">
        <f t="shared" si="33"/>
        <v>0</v>
      </c>
      <c r="N66" s="169">
        <v>1</v>
      </c>
      <c r="O66" s="71">
        <v>0</v>
      </c>
      <c r="P66" s="71">
        <v>0</v>
      </c>
      <c r="Q66" s="233">
        <f t="shared" si="40"/>
        <v>1</v>
      </c>
      <c r="R66" s="169">
        <v>0</v>
      </c>
      <c r="S66" s="71">
        <v>0</v>
      </c>
      <c r="T66" s="71">
        <v>0</v>
      </c>
      <c r="U66" s="233">
        <f t="shared" si="38"/>
        <v>0</v>
      </c>
      <c r="V66" s="169">
        <v>0</v>
      </c>
      <c r="W66" s="71">
        <v>0</v>
      </c>
      <c r="X66" s="71">
        <v>0</v>
      </c>
      <c r="Y66" s="233">
        <f t="shared" si="39"/>
        <v>0</v>
      </c>
      <c r="Z66" s="169">
        <v>0</v>
      </c>
      <c r="AA66" s="71">
        <v>0</v>
      </c>
      <c r="AB66" s="71">
        <v>0</v>
      </c>
      <c r="AC66" s="233">
        <f t="shared" si="34"/>
        <v>0</v>
      </c>
      <c r="AD66" s="169">
        <v>0</v>
      </c>
      <c r="AE66" s="71">
        <v>0</v>
      </c>
      <c r="AF66" s="71">
        <v>0</v>
      </c>
      <c r="AG66" s="233">
        <f t="shared" si="35"/>
        <v>0</v>
      </c>
      <c r="AH66" s="69">
        <v>0</v>
      </c>
      <c r="AI66" s="71">
        <v>0</v>
      </c>
      <c r="AJ66" s="71">
        <v>0</v>
      </c>
      <c r="AK66" s="546">
        <f t="shared" si="36"/>
        <v>0</v>
      </c>
      <c r="AL66" s="69">
        <v>0</v>
      </c>
      <c r="AM66" s="71">
        <v>0</v>
      </c>
      <c r="AN66" s="71">
        <v>0</v>
      </c>
      <c r="AO66" s="546">
        <f t="shared" si="37"/>
        <v>0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411"/>
      <c r="BF66" s="414">
        <f aca="true" t="shared" si="41" ref="BF66:BF74">M66+Q66+U66+Y66+AC66+AG66+AK66+AO66</f>
        <v>1</v>
      </c>
    </row>
    <row r="67" spans="1:58" ht="13.5">
      <c r="A67" s="794"/>
      <c r="B67" s="794"/>
      <c r="C67" s="794"/>
      <c r="D67" s="794"/>
      <c r="E67" s="834"/>
      <c r="F67" s="761">
        <v>100</v>
      </c>
      <c r="G67" s="767" t="s">
        <v>204</v>
      </c>
      <c r="H67" s="843"/>
      <c r="I67" s="68" t="s">
        <v>209</v>
      </c>
      <c r="J67" s="169">
        <v>0</v>
      </c>
      <c r="K67" s="71">
        <v>0</v>
      </c>
      <c r="L67" s="71">
        <v>0</v>
      </c>
      <c r="M67" s="233">
        <f t="shared" si="33"/>
        <v>0</v>
      </c>
      <c r="N67" s="169">
        <v>107</v>
      </c>
      <c r="O67" s="71">
        <v>102</v>
      </c>
      <c r="P67" s="71">
        <v>0</v>
      </c>
      <c r="Q67" s="233">
        <f t="shared" si="40"/>
        <v>209</v>
      </c>
      <c r="R67" s="169">
        <v>0</v>
      </c>
      <c r="S67" s="71">
        <v>0</v>
      </c>
      <c r="T67" s="71">
        <v>0</v>
      </c>
      <c r="U67" s="233">
        <f t="shared" si="38"/>
        <v>0</v>
      </c>
      <c r="V67" s="169">
        <v>0</v>
      </c>
      <c r="W67" s="71">
        <v>0</v>
      </c>
      <c r="X67" s="71">
        <v>0</v>
      </c>
      <c r="Y67" s="233">
        <f t="shared" si="39"/>
        <v>0</v>
      </c>
      <c r="Z67" s="169">
        <v>0</v>
      </c>
      <c r="AA67" s="71">
        <v>0</v>
      </c>
      <c r="AB67" s="71">
        <v>0</v>
      </c>
      <c r="AC67" s="233">
        <f t="shared" si="34"/>
        <v>0</v>
      </c>
      <c r="AD67" s="169">
        <v>0</v>
      </c>
      <c r="AE67" s="71">
        <v>0</v>
      </c>
      <c r="AF67" s="71">
        <v>0</v>
      </c>
      <c r="AG67" s="233">
        <f t="shared" si="35"/>
        <v>0</v>
      </c>
      <c r="AH67" s="69">
        <v>0</v>
      </c>
      <c r="AI67" s="71">
        <v>0</v>
      </c>
      <c r="AJ67" s="71">
        <v>0</v>
      </c>
      <c r="AK67" s="546">
        <f t="shared" si="36"/>
        <v>0</v>
      </c>
      <c r="AL67" s="69">
        <v>0</v>
      </c>
      <c r="AM67" s="71">
        <v>0</v>
      </c>
      <c r="AN67" s="71">
        <v>0</v>
      </c>
      <c r="AO67" s="546">
        <f t="shared" si="37"/>
        <v>0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411"/>
      <c r="BF67" s="414">
        <f t="shared" si="41"/>
        <v>209</v>
      </c>
    </row>
    <row r="68" spans="1:58" ht="13.5">
      <c r="A68" s="794"/>
      <c r="B68" s="794"/>
      <c r="C68" s="794"/>
      <c r="D68" s="794"/>
      <c r="E68" s="834"/>
      <c r="F68" s="761">
        <v>100</v>
      </c>
      <c r="G68" s="767" t="s">
        <v>204</v>
      </c>
      <c r="H68" s="843"/>
      <c r="I68" s="68" t="s">
        <v>210</v>
      </c>
      <c r="J68" s="169">
        <v>0</v>
      </c>
      <c r="K68" s="71">
        <v>0</v>
      </c>
      <c r="L68" s="71">
        <v>0</v>
      </c>
      <c r="M68" s="233">
        <f t="shared" si="33"/>
        <v>0</v>
      </c>
      <c r="N68" s="169">
        <v>138</v>
      </c>
      <c r="O68" s="71">
        <v>83</v>
      </c>
      <c r="P68" s="71">
        <v>0</v>
      </c>
      <c r="Q68" s="233">
        <f t="shared" si="40"/>
        <v>221</v>
      </c>
      <c r="R68" s="169">
        <v>0</v>
      </c>
      <c r="S68" s="71">
        <v>0</v>
      </c>
      <c r="T68" s="71">
        <v>0</v>
      </c>
      <c r="U68" s="233">
        <f t="shared" si="38"/>
        <v>0</v>
      </c>
      <c r="V68" s="169">
        <v>0</v>
      </c>
      <c r="W68" s="71">
        <v>0</v>
      </c>
      <c r="X68" s="71">
        <v>0</v>
      </c>
      <c r="Y68" s="233">
        <f t="shared" si="39"/>
        <v>0</v>
      </c>
      <c r="Z68" s="169">
        <v>0</v>
      </c>
      <c r="AA68" s="71">
        <v>0</v>
      </c>
      <c r="AB68" s="71">
        <v>0</v>
      </c>
      <c r="AC68" s="233">
        <f t="shared" si="34"/>
        <v>0</v>
      </c>
      <c r="AD68" s="169">
        <v>0</v>
      </c>
      <c r="AE68" s="71">
        <v>0</v>
      </c>
      <c r="AF68" s="71">
        <v>0</v>
      </c>
      <c r="AG68" s="233">
        <f t="shared" si="35"/>
        <v>0</v>
      </c>
      <c r="AH68" s="69">
        <v>0</v>
      </c>
      <c r="AI68" s="71">
        <v>0</v>
      </c>
      <c r="AJ68" s="71">
        <v>0</v>
      </c>
      <c r="AK68" s="546">
        <f t="shared" si="36"/>
        <v>0</v>
      </c>
      <c r="AL68" s="69">
        <v>0</v>
      </c>
      <c r="AM68" s="71">
        <v>0</v>
      </c>
      <c r="AN68" s="71">
        <v>0</v>
      </c>
      <c r="AO68" s="546">
        <f t="shared" si="37"/>
        <v>0</v>
      </c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411"/>
      <c r="BF68" s="414">
        <f t="shared" si="41"/>
        <v>221</v>
      </c>
    </row>
    <row r="69" spans="1:58" ht="13.5">
      <c r="A69" s="794"/>
      <c r="B69" s="794"/>
      <c r="C69" s="794"/>
      <c r="D69" s="794"/>
      <c r="E69" s="834"/>
      <c r="F69" s="761">
        <v>100</v>
      </c>
      <c r="G69" s="767" t="s">
        <v>204</v>
      </c>
      <c r="H69" s="843"/>
      <c r="I69" s="68" t="s">
        <v>211</v>
      </c>
      <c r="J69" s="169">
        <v>0</v>
      </c>
      <c r="K69" s="71">
        <v>0</v>
      </c>
      <c r="L69" s="71">
        <v>0</v>
      </c>
      <c r="M69" s="233">
        <f t="shared" si="33"/>
        <v>0</v>
      </c>
      <c r="N69" s="169">
        <v>5</v>
      </c>
      <c r="O69" s="71">
        <v>1</v>
      </c>
      <c r="P69" s="71">
        <v>0</v>
      </c>
      <c r="Q69" s="233">
        <f t="shared" si="40"/>
        <v>6</v>
      </c>
      <c r="R69" s="169">
        <v>0</v>
      </c>
      <c r="S69" s="71">
        <v>0</v>
      </c>
      <c r="T69" s="71">
        <v>0</v>
      </c>
      <c r="U69" s="233">
        <f t="shared" si="38"/>
        <v>0</v>
      </c>
      <c r="V69" s="169">
        <v>0</v>
      </c>
      <c r="W69" s="71">
        <v>0</v>
      </c>
      <c r="X69" s="71">
        <v>0</v>
      </c>
      <c r="Y69" s="233">
        <f t="shared" si="39"/>
        <v>0</v>
      </c>
      <c r="Z69" s="169">
        <v>0</v>
      </c>
      <c r="AA69" s="71">
        <v>0</v>
      </c>
      <c r="AB69" s="71">
        <v>0</v>
      </c>
      <c r="AC69" s="233">
        <f t="shared" si="34"/>
        <v>0</v>
      </c>
      <c r="AD69" s="169">
        <v>0</v>
      </c>
      <c r="AE69" s="71">
        <v>0</v>
      </c>
      <c r="AF69" s="71">
        <v>0</v>
      </c>
      <c r="AG69" s="233">
        <f t="shared" si="35"/>
        <v>0</v>
      </c>
      <c r="AH69" s="69">
        <v>0</v>
      </c>
      <c r="AI69" s="71">
        <v>0</v>
      </c>
      <c r="AJ69" s="71">
        <v>0</v>
      </c>
      <c r="AK69" s="546">
        <f t="shared" si="36"/>
        <v>0</v>
      </c>
      <c r="AL69" s="69">
        <v>0</v>
      </c>
      <c r="AM69" s="71">
        <v>0</v>
      </c>
      <c r="AN69" s="71">
        <v>0</v>
      </c>
      <c r="AO69" s="546">
        <f t="shared" si="37"/>
        <v>0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411"/>
      <c r="BF69" s="414">
        <f t="shared" si="41"/>
        <v>6</v>
      </c>
    </row>
    <row r="70" spans="1:58" ht="27">
      <c r="A70" s="794"/>
      <c r="B70" s="794"/>
      <c r="C70" s="794"/>
      <c r="D70" s="794"/>
      <c r="E70" s="834"/>
      <c r="F70" s="761">
        <v>100</v>
      </c>
      <c r="G70" s="767" t="s">
        <v>204</v>
      </c>
      <c r="H70" s="843"/>
      <c r="I70" s="129" t="s">
        <v>206</v>
      </c>
      <c r="J70" s="169">
        <f aca="true" t="shared" si="42" ref="J70:U70">SUM(J65:J69)</f>
        <v>0</v>
      </c>
      <c r="K70" s="71">
        <f t="shared" si="42"/>
        <v>0</v>
      </c>
      <c r="L70" s="71">
        <f t="shared" si="42"/>
        <v>0</v>
      </c>
      <c r="M70" s="233">
        <f t="shared" si="42"/>
        <v>0</v>
      </c>
      <c r="N70" s="169">
        <f t="shared" si="42"/>
        <v>251</v>
      </c>
      <c r="O70" s="71">
        <f t="shared" si="42"/>
        <v>186</v>
      </c>
      <c r="P70" s="71">
        <f t="shared" si="42"/>
        <v>0</v>
      </c>
      <c r="Q70" s="233">
        <f t="shared" si="42"/>
        <v>437</v>
      </c>
      <c r="R70" s="169">
        <f t="shared" si="42"/>
        <v>0</v>
      </c>
      <c r="S70" s="71">
        <f t="shared" si="42"/>
        <v>0</v>
      </c>
      <c r="T70" s="71">
        <f t="shared" si="42"/>
        <v>0</v>
      </c>
      <c r="U70" s="233">
        <f t="shared" si="42"/>
        <v>0</v>
      </c>
      <c r="V70" s="169">
        <f>SUM(V65:V69)</f>
        <v>0</v>
      </c>
      <c r="W70" s="71">
        <f aca="true" t="shared" si="43" ref="W70:AO70">SUM(W65:W69)</f>
        <v>0</v>
      </c>
      <c r="X70" s="71">
        <f t="shared" si="43"/>
        <v>0</v>
      </c>
      <c r="Y70" s="233">
        <f t="shared" si="43"/>
        <v>0</v>
      </c>
      <c r="Z70" s="169">
        <f t="shared" si="43"/>
        <v>0</v>
      </c>
      <c r="AA70" s="71">
        <f t="shared" si="43"/>
        <v>0</v>
      </c>
      <c r="AB70" s="71">
        <f t="shared" si="43"/>
        <v>0</v>
      </c>
      <c r="AC70" s="233">
        <f t="shared" si="43"/>
        <v>0</v>
      </c>
      <c r="AD70" s="169">
        <f t="shared" si="43"/>
        <v>0</v>
      </c>
      <c r="AE70" s="71">
        <f t="shared" si="43"/>
        <v>0</v>
      </c>
      <c r="AF70" s="71">
        <f t="shared" si="43"/>
        <v>0</v>
      </c>
      <c r="AG70" s="233">
        <f t="shared" si="43"/>
        <v>0</v>
      </c>
      <c r="AH70" s="69">
        <f t="shared" si="43"/>
        <v>0</v>
      </c>
      <c r="AI70" s="71">
        <f t="shared" si="43"/>
        <v>0</v>
      </c>
      <c r="AJ70" s="71">
        <f t="shared" si="43"/>
        <v>0</v>
      </c>
      <c r="AK70" s="546">
        <f t="shared" si="43"/>
        <v>0</v>
      </c>
      <c r="AL70" s="69">
        <f t="shared" si="43"/>
        <v>0</v>
      </c>
      <c r="AM70" s="71">
        <f t="shared" si="43"/>
        <v>0</v>
      </c>
      <c r="AN70" s="71">
        <f t="shared" si="43"/>
        <v>0</v>
      </c>
      <c r="AO70" s="546">
        <f t="shared" si="43"/>
        <v>0</v>
      </c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411"/>
      <c r="BF70" s="414">
        <f t="shared" si="41"/>
        <v>437</v>
      </c>
    </row>
    <row r="71" spans="1:58" ht="13.5">
      <c r="A71" s="794"/>
      <c r="B71" s="794"/>
      <c r="C71" s="794"/>
      <c r="D71" s="794"/>
      <c r="E71" s="834"/>
      <c r="F71" s="761">
        <v>100</v>
      </c>
      <c r="G71" s="767" t="s">
        <v>204</v>
      </c>
      <c r="H71" s="844" t="s">
        <v>80</v>
      </c>
      <c r="I71" s="68" t="s">
        <v>81</v>
      </c>
      <c r="J71" s="169">
        <v>0</v>
      </c>
      <c r="K71" s="71">
        <v>0</v>
      </c>
      <c r="L71" s="71">
        <v>0</v>
      </c>
      <c r="M71" s="233">
        <f aca="true" t="shared" si="44" ref="M71:M79">SUM(J71:L71)</f>
        <v>0</v>
      </c>
      <c r="N71" s="169">
        <v>241</v>
      </c>
      <c r="O71" s="71">
        <v>179</v>
      </c>
      <c r="P71" s="71">
        <v>0</v>
      </c>
      <c r="Q71" s="233">
        <f>SUM(N71:P71)</f>
        <v>420</v>
      </c>
      <c r="R71" s="169">
        <v>0</v>
      </c>
      <c r="S71" s="71">
        <v>0</v>
      </c>
      <c r="T71" s="71">
        <v>0</v>
      </c>
      <c r="U71" s="233">
        <f>SUM(R71:T71)</f>
        <v>0</v>
      </c>
      <c r="V71" s="169">
        <v>0</v>
      </c>
      <c r="W71" s="71">
        <v>0</v>
      </c>
      <c r="X71" s="71">
        <v>0</v>
      </c>
      <c r="Y71" s="233">
        <f>SUM(V71:X71)</f>
        <v>0</v>
      </c>
      <c r="Z71" s="169">
        <v>0</v>
      </c>
      <c r="AA71" s="71">
        <v>0</v>
      </c>
      <c r="AB71" s="71">
        <v>0</v>
      </c>
      <c r="AC71" s="233">
        <f aca="true" t="shared" si="45" ref="AC71:AC79">SUM(Z71:AB71)</f>
        <v>0</v>
      </c>
      <c r="AD71" s="169">
        <v>0</v>
      </c>
      <c r="AE71" s="71">
        <v>0</v>
      </c>
      <c r="AF71" s="71">
        <v>0</v>
      </c>
      <c r="AG71" s="233">
        <f aca="true" t="shared" si="46" ref="AG71:AG79">SUM(AD71:AF71)</f>
        <v>0</v>
      </c>
      <c r="AH71" s="69">
        <v>0</v>
      </c>
      <c r="AI71" s="71">
        <v>0</v>
      </c>
      <c r="AJ71" s="71">
        <v>0</v>
      </c>
      <c r="AK71" s="546">
        <f aca="true" t="shared" si="47" ref="AK71:AK79">SUM(AH71:AJ71)</f>
        <v>0</v>
      </c>
      <c r="AL71" s="69">
        <v>0</v>
      </c>
      <c r="AM71" s="71">
        <v>0</v>
      </c>
      <c r="AN71" s="71">
        <v>0</v>
      </c>
      <c r="AO71" s="546">
        <f aca="true" t="shared" si="48" ref="AO71:AO79">SUM(AL71:AN71)</f>
        <v>0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411"/>
      <c r="BF71" s="414">
        <f t="shared" si="41"/>
        <v>420</v>
      </c>
    </row>
    <row r="72" spans="1:58" ht="13.5">
      <c r="A72" s="794"/>
      <c r="B72" s="794"/>
      <c r="C72" s="794"/>
      <c r="D72" s="794"/>
      <c r="E72" s="834"/>
      <c r="F72" s="761">
        <v>100</v>
      </c>
      <c r="G72" s="767" t="s">
        <v>204</v>
      </c>
      <c r="H72" s="844"/>
      <c r="I72" s="68" t="s">
        <v>82</v>
      </c>
      <c r="J72" s="169">
        <v>0</v>
      </c>
      <c r="K72" s="71">
        <v>0</v>
      </c>
      <c r="L72" s="71">
        <v>0</v>
      </c>
      <c r="M72" s="233">
        <f t="shared" si="44"/>
        <v>0</v>
      </c>
      <c r="N72" s="169">
        <v>10</v>
      </c>
      <c r="O72" s="71">
        <v>7</v>
      </c>
      <c r="P72" s="71">
        <v>0</v>
      </c>
      <c r="Q72" s="233">
        <f aca="true" t="shared" si="49" ref="Q72:Q79">SUM(N72:P72)</f>
        <v>17</v>
      </c>
      <c r="R72" s="169">
        <v>0</v>
      </c>
      <c r="S72" s="71">
        <v>0</v>
      </c>
      <c r="T72" s="71">
        <v>0</v>
      </c>
      <c r="U72" s="233">
        <f aca="true" t="shared" si="50" ref="U72:U79">SUM(R72:T72)</f>
        <v>0</v>
      </c>
      <c r="V72" s="169">
        <v>0</v>
      </c>
      <c r="W72" s="71">
        <v>0</v>
      </c>
      <c r="X72" s="71">
        <v>0</v>
      </c>
      <c r="Y72" s="233">
        <f aca="true" t="shared" si="51" ref="Y72:Y79">SUM(V72:X72)</f>
        <v>0</v>
      </c>
      <c r="Z72" s="169">
        <v>0</v>
      </c>
      <c r="AA72" s="71">
        <v>0</v>
      </c>
      <c r="AB72" s="71">
        <v>0</v>
      </c>
      <c r="AC72" s="233">
        <f t="shared" si="45"/>
        <v>0</v>
      </c>
      <c r="AD72" s="169">
        <v>0</v>
      </c>
      <c r="AE72" s="71">
        <v>0</v>
      </c>
      <c r="AF72" s="71">
        <v>0</v>
      </c>
      <c r="AG72" s="233">
        <f t="shared" si="46"/>
        <v>0</v>
      </c>
      <c r="AH72" s="69">
        <v>0</v>
      </c>
      <c r="AI72" s="71">
        <v>0</v>
      </c>
      <c r="AJ72" s="71">
        <v>0</v>
      </c>
      <c r="AK72" s="546">
        <f t="shared" si="47"/>
        <v>0</v>
      </c>
      <c r="AL72" s="69">
        <v>0</v>
      </c>
      <c r="AM72" s="71">
        <v>0</v>
      </c>
      <c r="AN72" s="71">
        <v>0</v>
      </c>
      <c r="AO72" s="546">
        <f t="shared" si="48"/>
        <v>0</v>
      </c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411"/>
      <c r="BF72" s="414">
        <f t="shared" si="41"/>
        <v>17</v>
      </c>
    </row>
    <row r="73" spans="1:58" ht="13.5">
      <c r="A73" s="794"/>
      <c r="B73" s="794"/>
      <c r="C73" s="794"/>
      <c r="D73" s="794"/>
      <c r="E73" s="834"/>
      <c r="F73" s="761">
        <v>100</v>
      </c>
      <c r="G73" s="767" t="s">
        <v>204</v>
      </c>
      <c r="H73" s="843" t="s">
        <v>83</v>
      </c>
      <c r="I73" s="68" t="s">
        <v>84</v>
      </c>
      <c r="J73" s="169">
        <v>0</v>
      </c>
      <c r="K73" s="71">
        <v>0</v>
      </c>
      <c r="L73" s="71">
        <v>0</v>
      </c>
      <c r="M73" s="233">
        <f t="shared" si="44"/>
        <v>0</v>
      </c>
      <c r="N73" s="169">
        <v>7</v>
      </c>
      <c r="O73" s="71">
        <v>7</v>
      </c>
      <c r="P73" s="71">
        <v>0</v>
      </c>
      <c r="Q73" s="233">
        <f t="shared" si="49"/>
        <v>14</v>
      </c>
      <c r="R73" s="169">
        <v>0</v>
      </c>
      <c r="S73" s="71">
        <v>0</v>
      </c>
      <c r="T73" s="71">
        <v>0</v>
      </c>
      <c r="U73" s="233">
        <f t="shared" si="50"/>
        <v>0</v>
      </c>
      <c r="V73" s="169">
        <v>0</v>
      </c>
      <c r="W73" s="71">
        <v>0</v>
      </c>
      <c r="X73" s="71">
        <v>0</v>
      </c>
      <c r="Y73" s="233">
        <f t="shared" si="51"/>
        <v>0</v>
      </c>
      <c r="Z73" s="169">
        <v>0</v>
      </c>
      <c r="AA73" s="71">
        <v>0</v>
      </c>
      <c r="AB73" s="71">
        <v>0</v>
      </c>
      <c r="AC73" s="233">
        <f t="shared" si="45"/>
        <v>0</v>
      </c>
      <c r="AD73" s="169">
        <v>0</v>
      </c>
      <c r="AE73" s="71">
        <v>0</v>
      </c>
      <c r="AF73" s="71">
        <v>0</v>
      </c>
      <c r="AG73" s="233">
        <f t="shared" si="46"/>
        <v>0</v>
      </c>
      <c r="AH73" s="69">
        <v>0</v>
      </c>
      <c r="AI73" s="71">
        <v>0</v>
      </c>
      <c r="AJ73" s="71">
        <v>0</v>
      </c>
      <c r="AK73" s="546">
        <f t="shared" si="47"/>
        <v>0</v>
      </c>
      <c r="AL73" s="69">
        <v>0</v>
      </c>
      <c r="AM73" s="71">
        <v>0</v>
      </c>
      <c r="AN73" s="71">
        <v>0</v>
      </c>
      <c r="AO73" s="546">
        <f t="shared" si="48"/>
        <v>0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411"/>
      <c r="BF73" s="414">
        <f t="shared" si="41"/>
        <v>14</v>
      </c>
    </row>
    <row r="74" spans="1:58" ht="14.25" thickBot="1">
      <c r="A74" s="795"/>
      <c r="B74" s="794"/>
      <c r="C74" s="794"/>
      <c r="D74" s="794"/>
      <c r="E74" s="835"/>
      <c r="F74" s="761">
        <v>100</v>
      </c>
      <c r="G74" s="767" t="s">
        <v>204</v>
      </c>
      <c r="H74" s="845"/>
      <c r="I74" s="73" t="s">
        <v>85</v>
      </c>
      <c r="J74" s="171">
        <v>0</v>
      </c>
      <c r="K74" s="75">
        <v>0</v>
      </c>
      <c r="L74" s="75">
        <v>0</v>
      </c>
      <c r="M74" s="234">
        <f t="shared" si="44"/>
        <v>0</v>
      </c>
      <c r="N74" s="171">
        <v>0</v>
      </c>
      <c r="O74" s="75">
        <v>0</v>
      </c>
      <c r="P74" s="75">
        <v>0</v>
      </c>
      <c r="Q74" s="234">
        <f t="shared" si="49"/>
        <v>0</v>
      </c>
      <c r="R74" s="171">
        <v>0</v>
      </c>
      <c r="S74" s="75">
        <v>0</v>
      </c>
      <c r="T74" s="75">
        <v>0</v>
      </c>
      <c r="U74" s="234">
        <f t="shared" si="50"/>
        <v>0</v>
      </c>
      <c r="V74" s="171">
        <v>0</v>
      </c>
      <c r="W74" s="75">
        <v>0</v>
      </c>
      <c r="X74" s="75">
        <v>0</v>
      </c>
      <c r="Y74" s="234">
        <f t="shared" si="51"/>
        <v>0</v>
      </c>
      <c r="Z74" s="171">
        <v>0</v>
      </c>
      <c r="AA74" s="75">
        <v>0</v>
      </c>
      <c r="AB74" s="75">
        <v>0</v>
      </c>
      <c r="AC74" s="234">
        <f t="shared" si="45"/>
        <v>0</v>
      </c>
      <c r="AD74" s="171">
        <v>0</v>
      </c>
      <c r="AE74" s="75">
        <v>0</v>
      </c>
      <c r="AF74" s="75">
        <v>0</v>
      </c>
      <c r="AG74" s="234">
        <f t="shared" si="46"/>
        <v>0</v>
      </c>
      <c r="AH74" s="74">
        <v>0</v>
      </c>
      <c r="AI74" s="75">
        <v>0</v>
      </c>
      <c r="AJ74" s="75">
        <v>0</v>
      </c>
      <c r="AK74" s="547">
        <f t="shared" si="47"/>
        <v>0</v>
      </c>
      <c r="AL74" s="74">
        <v>0</v>
      </c>
      <c r="AM74" s="75">
        <v>0</v>
      </c>
      <c r="AN74" s="75">
        <v>0</v>
      </c>
      <c r="AO74" s="547">
        <f t="shared" si="48"/>
        <v>0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412"/>
      <c r="BF74" s="416">
        <f t="shared" si="41"/>
        <v>0</v>
      </c>
    </row>
    <row r="75" spans="1:58" ht="13.5">
      <c r="A75" s="793" t="s">
        <v>212</v>
      </c>
      <c r="B75" s="794"/>
      <c r="C75" s="794"/>
      <c r="D75" s="794"/>
      <c r="E75" s="846" t="s">
        <v>213</v>
      </c>
      <c r="F75" s="760">
        <v>415</v>
      </c>
      <c r="G75" s="766" t="s">
        <v>214</v>
      </c>
      <c r="H75" s="852" t="s">
        <v>74</v>
      </c>
      <c r="I75" s="77" t="s">
        <v>75</v>
      </c>
      <c r="J75" s="83">
        <v>0</v>
      </c>
      <c r="K75" s="78">
        <v>0</v>
      </c>
      <c r="L75" s="78">
        <v>0</v>
      </c>
      <c r="M75" s="373">
        <f t="shared" si="44"/>
        <v>0</v>
      </c>
      <c r="N75" s="167">
        <v>0</v>
      </c>
      <c r="O75" s="78">
        <v>0</v>
      </c>
      <c r="P75" s="78">
        <v>0</v>
      </c>
      <c r="Q75" s="232">
        <f t="shared" si="49"/>
        <v>0</v>
      </c>
      <c r="R75" s="83">
        <v>0</v>
      </c>
      <c r="S75" s="78">
        <v>0</v>
      </c>
      <c r="T75" s="78">
        <v>0</v>
      </c>
      <c r="U75" s="373">
        <f t="shared" si="50"/>
        <v>0</v>
      </c>
      <c r="V75" s="167">
        <v>0</v>
      </c>
      <c r="W75" s="78">
        <v>0</v>
      </c>
      <c r="X75" s="78">
        <v>0</v>
      </c>
      <c r="Y75" s="401">
        <f t="shared" si="51"/>
        <v>0</v>
      </c>
      <c r="Z75" s="83">
        <v>0</v>
      </c>
      <c r="AA75" s="78">
        <v>0</v>
      </c>
      <c r="AB75" s="78">
        <v>0</v>
      </c>
      <c r="AC75" s="405">
        <f t="shared" si="45"/>
        <v>0</v>
      </c>
      <c r="AD75" s="167">
        <v>0</v>
      </c>
      <c r="AE75" s="78">
        <v>0</v>
      </c>
      <c r="AF75" s="78">
        <v>0</v>
      </c>
      <c r="AG75" s="401">
        <f t="shared" si="46"/>
        <v>0</v>
      </c>
      <c r="AH75" s="83">
        <v>0</v>
      </c>
      <c r="AI75" s="78">
        <v>0</v>
      </c>
      <c r="AJ75" s="78">
        <v>0</v>
      </c>
      <c r="AK75" s="548">
        <f t="shared" si="47"/>
        <v>0</v>
      </c>
      <c r="AL75" s="83">
        <v>0</v>
      </c>
      <c r="AM75" s="78">
        <v>0</v>
      </c>
      <c r="AN75" s="78">
        <v>0</v>
      </c>
      <c r="AO75" s="548">
        <f t="shared" si="48"/>
        <v>0</v>
      </c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419"/>
      <c r="BF75" s="413">
        <f>M75+Q75+U75+Y75+AC75+AG75+AK75+AO75</f>
        <v>0</v>
      </c>
    </row>
    <row r="76" spans="1:58" ht="13.5">
      <c r="A76" s="794"/>
      <c r="B76" s="794"/>
      <c r="C76" s="794"/>
      <c r="D76" s="794"/>
      <c r="E76" s="834" t="s">
        <v>215</v>
      </c>
      <c r="F76" s="761">
        <v>415</v>
      </c>
      <c r="G76" s="767" t="s">
        <v>214</v>
      </c>
      <c r="H76" s="843"/>
      <c r="I76" s="68" t="s">
        <v>76</v>
      </c>
      <c r="J76" s="69">
        <v>0</v>
      </c>
      <c r="K76" s="71">
        <v>0</v>
      </c>
      <c r="L76" s="71">
        <v>0</v>
      </c>
      <c r="M76" s="389">
        <f t="shared" si="44"/>
        <v>0</v>
      </c>
      <c r="N76" s="169">
        <v>0</v>
      </c>
      <c r="O76" s="71">
        <v>0</v>
      </c>
      <c r="P76" s="71">
        <v>0</v>
      </c>
      <c r="Q76" s="233">
        <f t="shared" si="49"/>
        <v>0</v>
      </c>
      <c r="R76" s="69">
        <v>0</v>
      </c>
      <c r="S76" s="71">
        <v>0</v>
      </c>
      <c r="T76" s="71">
        <v>0</v>
      </c>
      <c r="U76" s="389">
        <f t="shared" si="50"/>
        <v>0</v>
      </c>
      <c r="V76" s="169">
        <v>0</v>
      </c>
      <c r="W76" s="71">
        <v>0</v>
      </c>
      <c r="X76" s="71">
        <v>0</v>
      </c>
      <c r="Y76" s="402">
        <f t="shared" si="51"/>
        <v>0</v>
      </c>
      <c r="Z76" s="69">
        <v>0</v>
      </c>
      <c r="AA76" s="71">
        <v>0</v>
      </c>
      <c r="AB76" s="71">
        <v>0</v>
      </c>
      <c r="AC76" s="406">
        <f t="shared" si="45"/>
        <v>0</v>
      </c>
      <c r="AD76" s="169">
        <v>0</v>
      </c>
      <c r="AE76" s="71">
        <v>0</v>
      </c>
      <c r="AF76" s="71">
        <v>0</v>
      </c>
      <c r="AG76" s="402">
        <f t="shared" si="46"/>
        <v>0</v>
      </c>
      <c r="AH76" s="69">
        <v>0</v>
      </c>
      <c r="AI76" s="71">
        <v>0</v>
      </c>
      <c r="AJ76" s="71">
        <v>0</v>
      </c>
      <c r="AK76" s="546">
        <f t="shared" si="47"/>
        <v>0</v>
      </c>
      <c r="AL76" s="69">
        <v>0</v>
      </c>
      <c r="AM76" s="71">
        <v>0</v>
      </c>
      <c r="AN76" s="71">
        <v>0</v>
      </c>
      <c r="AO76" s="546">
        <f t="shared" si="48"/>
        <v>0</v>
      </c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44"/>
      <c r="BF76" s="193">
        <f aca="true" t="shared" si="52" ref="BF76:BF84">M76+Q76+U76+Y76+AC76+AG76+AK76+AO76</f>
        <v>0</v>
      </c>
    </row>
    <row r="77" spans="1:58" ht="13.5">
      <c r="A77" s="794"/>
      <c r="B77" s="794"/>
      <c r="C77" s="794"/>
      <c r="D77" s="794"/>
      <c r="E77" s="834" t="s">
        <v>216</v>
      </c>
      <c r="F77" s="761">
        <v>415</v>
      </c>
      <c r="G77" s="767" t="s">
        <v>214</v>
      </c>
      <c r="H77" s="843"/>
      <c r="I77" s="68" t="s">
        <v>77</v>
      </c>
      <c r="J77" s="69">
        <v>43</v>
      </c>
      <c r="K77" s="71">
        <v>40</v>
      </c>
      <c r="L77" s="71">
        <v>0</v>
      </c>
      <c r="M77" s="389">
        <f t="shared" si="44"/>
        <v>83</v>
      </c>
      <c r="N77" s="169">
        <v>0</v>
      </c>
      <c r="O77" s="71">
        <v>0</v>
      </c>
      <c r="P77" s="71">
        <v>0</v>
      </c>
      <c r="Q77" s="233">
        <f t="shared" si="49"/>
        <v>0</v>
      </c>
      <c r="R77" s="69">
        <v>0</v>
      </c>
      <c r="S77" s="71">
        <v>0</v>
      </c>
      <c r="T77" s="71">
        <v>0</v>
      </c>
      <c r="U77" s="389">
        <f t="shared" si="50"/>
        <v>0</v>
      </c>
      <c r="V77" s="169">
        <v>87</v>
      </c>
      <c r="W77" s="71">
        <v>75</v>
      </c>
      <c r="X77" s="71">
        <v>0</v>
      </c>
      <c r="Y77" s="402">
        <f t="shared" si="51"/>
        <v>162</v>
      </c>
      <c r="Z77" s="69">
        <v>98</v>
      </c>
      <c r="AA77" s="71">
        <v>80</v>
      </c>
      <c r="AB77" s="71">
        <v>0</v>
      </c>
      <c r="AC77" s="406">
        <f t="shared" si="45"/>
        <v>178</v>
      </c>
      <c r="AD77" s="169">
        <v>101</v>
      </c>
      <c r="AE77" s="71">
        <v>83</v>
      </c>
      <c r="AF77" s="71">
        <v>0</v>
      </c>
      <c r="AG77" s="402">
        <f t="shared" si="46"/>
        <v>184</v>
      </c>
      <c r="AH77" s="69">
        <v>89</v>
      </c>
      <c r="AI77" s="71">
        <v>96</v>
      </c>
      <c r="AJ77" s="71">
        <v>0</v>
      </c>
      <c r="AK77" s="546">
        <f t="shared" si="47"/>
        <v>185</v>
      </c>
      <c r="AL77" s="69">
        <v>89</v>
      </c>
      <c r="AM77" s="71">
        <v>96</v>
      </c>
      <c r="AN77" s="71">
        <v>0</v>
      </c>
      <c r="AO77" s="546">
        <f t="shared" si="48"/>
        <v>185</v>
      </c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44"/>
      <c r="BF77" s="193">
        <f t="shared" si="52"/>
        <v>977</v>
      </c>
    </row>
    <row r="78" spans="1:58" ht="13.5">
      <c r="A78" s="794"/>
      <c r="B78" s="794"/>
      <c r="C78" s="794"/>
      <c r="D78" s="794"/>
      <c r="E78" s="834" t="s">
        <v>217</v>
      </c>
      <c r="F78" s="761">
        <v>415</v>
      </c>
      <c r="G78" s="767" t="s">
        <v>214</v>
      </c>
      <c r="H78" s="843"/>
      <c r="I78" s="68" t="s">
        <v>78</v>
      </c>
      <c r="J78" s="69">
        <v>41</v>
      </c>
      <c r="K78" s="71">
        <v>36</v>
      </c>
      <c r="L78" s="71">
        <v>0</v>
      </c>
      <c r="M78" s="389">
        <f t="shared" si="44"/>
        <v>77</v>
      </c>
      <c r="N78" s="169">
        <v>4</v>
      </c>
      <c r="O78" s="71">
        <v>3</v>
      </c>
      <c r="P78" s="71">
        <v>0</v>
      </c>
      <c r="Q78" s="233">
        <f t="shared" si="49"/>
        <v>7</v>
      </c>
      <c r="R78" s="69">
        <v>2</v>
      </c>
      <c r="S78" s="71">
        <v>2</v>
      </c>
      <c r="T78" s="71">
        <v>0</v>
      </c>
      <c r="U78" s="389">
        <f t="shared" si="50"/>
        <v>4</v>
      </c>
      <c r="V78" s="169">
        <v>71</v>
      </c>
      <c r="W78" s="71">
        <v>62</v>
      </c>
      <c r="X78" s="71">
        <v>0</v>
      </c>
      <c r="Y78" s="402">
        <f t="shared" si="51"/>
        <v>133</v>
      </c>
      <c r="Z78" s="69">
        <v>66</v>
      </c>
      <c r="AA78" s="71">
        <v>54</v>
      </c>
      <c r="AB78" s="71">
        <v>0</v>
      </c>
      <c r="AC78" s="406">
        <f t="shared" si="45"/>
        <v>120</v>
      </c>
      <c r="AD78" s="169">
        <v>67</v>
      </c>
      <c r="AE78" s="71">
        <v>55</v>
      </c>
      <c r="AF78" s="71">
        <v>0</v>
      </c>
      <c r="AG78" s="402">
        <f t="shared" si="46"/>
        <v>122</v>
      </c>
      <c r="AH78" s="69">
        <v>124</v>
      </c>
      <c r="AI78" s="71">
        <v>78</v>
      </c>
      <c r="AJ78" s="71">
        <v>0</v>
      </c>
      <c r="AK78" s="546">
        <f t="shared" si="47"/>
        <v>202</v>
      </c>
      <c r="AL78" s="69">
        <v>124</v>
      </c>
      <c r="AM78" s="71">
        <v>78</v>
      </c>
      <c r="AN78" s="71">
        <v>0</v>
      </c>
      <c r="AO78" s="546">
        <f t="shared" si="48"/>
        <v>202</v>
      </c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44"/>
      <c r="BF78" s="193">
        <f t="shared" si="52"/>
        <v>867</v>
      </c>
    </row>
    <row r="79" spans="1:58" ht="13.5">
      <c r="A79" s="794"/>
      <c r="B79" s="794"/>
      <c r="C79" s="794"/>
      <c r="D79" s="794"/>
      <c r="E79" s="834" t="s">
        <v>218</v>
      </c>
      <c r="F79" s="761">
        <v>415</v>
      </c>
      <c r="G79" s="767" t="s">
        <v>214</v>
      </c>
      <c r="H79" s="843"/>
      <c r="I79" s="68" t="s">
        <v>79</v>
      </c>
      <c r="J79" s="69">
        <v>0</v>
      </c>
      <c r="K79" s="71">
        <v>0</v>
      </c>
      <c r="L79" s="71">
        <v>0</v>
      </c>
      <c r="M79" s="389">
        <f t="shared" si="44"/>
        <v>0</v>
      </c>
      <c r="N79" s="169">
        <v>0</v>
      </c>
      <c r="O79" s="71">
        <v>0</v>
      </c>
      <c r="P79" s="71">
        <v>0</v>
      </c>
      <c r="Q79" s="233">
        <f t="shared" si="49"/>
        <v>0</v>
      </c>
      <c r="R79" s="69">
        <v>0</v>
      </c>
      <c r="S79" s="71">
        <v>0</v>
      </c>
      <c r="T79" s="71">
        <v>0</v>
      </c>
      <c r="U79" s="389">
        <f t="shared" si="50"/>
        <v>0</v>
      </c>
      <c r="V79" s="169">
        <v>0</v>
      </c>
      <c r="W79" s="71">
        <v>0</v>
      </c>
      <c r="X79" s="71">
        <v>0</v>
      </c>
      <c r="Y79" s="402">
        <f t="shared" si="51"/>
        <v>0</v>
      </c>
      <c r="Z79" s="69">
        <v>0</v>
      </c>
      <c r="AA79" s="71">
        <v>0</v>
      </c>
      <c r="AB79" s="71">
        <v>0</v>
      </c>
      <c r="AC79" s="406">
        <f t="shared" si="45"/>
        <v>0</v>
      </c>
      <c r="AD79" s="169">
        <v>0</v>
      </c>
      <c r="AE79" s="71">
        <v>0</v>
      </c>
      <c r="AF79" s="71">
        <v>0</v>
      </c>
      <c r="AG79" s="402">
        <f t="shared" si="46"/>
        <v>0</v>
      </c>
      <c r="AH79" s="69">
        <v>0</v>
      </c>
      <c r="AI79" s="71">
        <v>0</v>
      </c>
      <c r="AJ79" s="71">
        <v>0</v>
      </c>
      <c r="AK79" s="546">
        <f t="shared" si="47"/>
        <v>0</v>
      </c>
      <c r="AL79" s="69">
        <v>0</v>
      </c>
      <c r="AM79" s="71">
        <v>0</v>
      </c>
      <c r="AN79" s="71">
        <v>0</v>
      </c>
      <c r="AO79" s="546">
        <f t="shared" si="48"/>
        <v>0</v>
      </c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44"/>
      <c r="BF79" s="193">
        <f t="shared" si="52"/>
        <v>0</v>
      </c>
    </row>
    <row r="80" spans="1:58" ht="13.5">
      <c r="A80" s="794"/>
      <c r="B80" s="794"/>
      <c r="C80" s="794"/>
      <c r="D80" s="794"/>
      <c r="E80" s="834" t="s">
        <v>213</v>
      </c>
      <c r="F80" s="761">
        <v>415</v>
      </c>
      <c r="G80" s="767" t="s">
        <v>214</v>
      </c>
      <c r="H80" s="843"/>
      <c r="I80" s="129" t="s">
        <v>214</v>
      </c>
      <c r="J80" s="69">
        <f aca="true" t="shared" si="53" ref="J80:U80">SUM(J75:J79)</f>
        <v>84</v>
      </c>
      <c r="K80" s="71">
        <f t="shared" si="53"/>
        <v>76</v>
      </c>
      <c r="L80" s="71">
        <f t="shared" si="53"/>
        <v>0</v>
      </c>
      <c r="M80" s="389">
        <f t="shared" si="53"/>
        <v>160</v>
      </c>
      <c r="N80" s="169">
        <f t="shared" si="53"/>
        <v>4</v>
      </c>
      <c r="O80" s="71">
        <f t="shared" si="53"/>
        <v>3</v>
      </c>
      <c r="P80" s="71">
        <f t="shared" si="53"/>
        <v>0</v>
      </c>
      <c r="Q80" s="233">
        <f t="shared" si="53"/>
        <v>7</v>
      </c>
      <c r="R80" s="69">
        <f t="shared" si="53"/>
        <v>2</v>
      </c>
      <c r="S80" s="71">
        <f t="shared" si="53"/>
        <v>2</v>
      </c>
      <c r="T80" s="71">
        <f t="shared" si="53"/>
        <v>0</v>
      </c>
      <c r="U80" s="389">
        <f t="shared" si="53"/>
        <v>4</v>
      </c>
      <c r="V80" s="392">
        <f aca="true" t="shared" si="54" ref="V80:AO80">SUM(V75:V79)</f>
        <v>158</v>
      </c>
      <c r="W80" s="385">
        <f t="shared" si="54"/>
        <v>137</v>
      </c>
      <c r="X80" s="385">
        <f t="shared" si="54"/>
        <v>0</v>
      </c>
      <c r="Y80" s="402">
        <f t="shared" si="54"/>
        <v>295</v>
      </c>
      <c r="Z80" s="386">
        <f t="shared" si="54"/>
        <v>164</v>
      </c>
      <c r="AA80" s="385">
        <f t="shared" si="54"/>
        <v>134</v>
      </c>
      <c r="AB80" s="385">
        <f t="shared" si="54"/>
        <v>0</v>
      </c>
      <c r="AC80" s="406">
        <f t="shared" si="54"/>
        <v>298</v>
      </c>
      <c r="AD80" s="392">
        <f t="shared" si="54"/>
        <v>168</v>
      </c>
      <c r="AE80" s="385">
        <f t="shared" si="54"/>
        <v>138</v>
      </c>
      <c r="AF80" s="385">
        <f t="shared" si="54"/>
        <v>0</v>
      </c>
      <c r="AG80" s="402">
        <f t="shared" si="54"/>
        <v>306</v>
      </c>
      <c r="AH80" s="69">
        <f t="shared" si="54"/>
        <v>213</v>
      </c>
      <c r="AI80" s="71">
        <f t="shared" si="54"/>
        <v>174</v>
      </c>
      <c r="AJ80" s="71">
        <f t="shared" si="54"/>
        <v>0</v>
      </c>
      <c r="AK80" s="546">
        <f t="shared" si="54"/>
        <v>387</v>
      </c>
      <c r="AL80" s="69">
        <f t="shared" si="54"/>
        <v>213</v>
      </c>
      <c r="AM80" s="71">
        <f t="shared" si="54"/>
        <v>174</v>
      </c>
      <c r="AN80" s="71">
        <f t="shared" si="54"/>
        <v>0</v>
      </c>
      <c r="AO80" s="546">
        <f t="shared" si="54"/>
        <v>387</v>
      </c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44"/>
      <c r="BF80" s="193">
        <f t="shared" si="52"/>
        <v>1844</v>
      </c>
    </row>
    <row r="81" spans="1:58" ht="13.5">
      <c r="A81" s="794"/>
      <c r="B81" s="794"/>
      <c r="C81" s="794"/>
      <c r="D81" s="794"/>
      <c r="E81" s="834" t="s">
        <v>215</v>
      </c>
      <c r="F81" s="761">
        <v>415</v>
      </c>
      <c r="G81" s="767" t="s">
        <v>214</v>
      </c>
      <c r="H81" s="844" t="s">
        <v>80</v>
      </c>
      <c r="I81" s="68" t="s">
        <v>81</v>
      </c>
      <c r="J81" s="69">
        <v>84</v>
      </c>
      <c r="K81" s="71">
        <v>76</v>
      </c>
      <c r="L81" s="71">
        <v>0</v>
      </c>
      <c r="M81" s="400">
        <f>SUM(J81:L81)</f>
        <v>160</v>
      </c>
      <c r="N81" s="169">
        <v>4</v>
      </c>
      <c r="O81" s="71">
        <v>3</v>
      </c>
      <c r="P81" s="71">
        <v>0</v>
      </c>
      <c r="Q81" s="404">
        <f>SUM(N81:P81)</f>
        <v>7</v>
      </c>
      <c r="R81" s="69">
        <v>2</v>
      </c>
      <c r="S81" s="71">
        <v>2</v>
      </c>
      <c r="T81" s="71">
        <v>0</v>
      </c>
      <c r="U81" s="400">
        <f>SUM(R81:T81)</f>
        <v>4</v>
      </c>
      <c r="V81" s="169">
        <v>150</v>
      </c>
      <c r="W81" s="71">
        <v>131</v>
      </c>
      <c r="X81" s="71">
        <v>0</v>
      </c>
      <c r="Y81" s="402">
        <f>SUM(V81:X81)</f>
        <v>281</v>
      </c>
      <c r="Z81" s="69">
        <v>155</v>
      </c>
      <c r="AA81" s="71">
        <v>121</v>
      </c>
      <c r="AB81" s="71">
        <v>0</v>
      </c>
      <c r="AC81" s="406">
        <f>SUM(Z81:AB81)</f>
        <v>276</v>
      </c>
      <c r="AD81" s="169">
        <v>151</v>
      </c>
      <c r="AE81" s="71">
        <v>124</v>
      </c>
      <c r="AF81" s="71">
        <v>0</v>
      </c>
      <c r="AG81" s="402">
        <f>SUM(AD81:AF81)</f>
        <v>275</v>
      </c>
      <c r="AH81" s="69">
        <v>192</v>
      </c>
      <c r="AI81" s="71">
        <v>165</v>
      </c>
      <c r="AJ81" s="71">
        <v>0</v>
      </c>
      <c r="AK81" s="546">
        <f>SUM(AH81:AJ81)</f>
        <v>357</v>
      </c>
      <c r="AL81" s="69">
        <v>192</v>
      </c>
      <c r="AM81" s="71">
        <v>165</v>
      </c>
      <c r="AN81" s="71">
        <v>0</v>
      </c>
      <c r="AO81" s="546">
        <f>SUM(AL81:AN81)</f>
        <v>357</v>
      </c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44"/>
      <c r="BF81" s="193">
        <f t="shared" si="52"/>
        <v>1717</v>
      </c>
    </row>
    <row r="82" spans="1:58" ht="13.5">
      <c r="A82" s="794"/>
      <c r="B82" s="794"/>
      <c r="C82" s="794"/>
      <c r="D82" s="794"/>
      <c r="E82" s="834" t="s">
        <v>216</v>
      </c>
      <c r="F82" s="761">
        <v>415</v>
      </c>
      <c r="G82" s="767" t="s">
        <v>214</v>
      </c>
      <c r="H82" s="844"/>
      <c r="I82" s="68" t="s">
        <v>82</v>
      </c>
      <c r="J82" s="69">
        <v>0</v>
      </c>
      <c r="K82" s="71">
        <v>0</v>
      </c>
      <c r="L82" s="71">
        <v>0</v>
      </c>
      <c r="M82" s="389">
        <f>SUM(J82:L82)</f>
        <v>0</v>
      </c>
      <c r="N82" s="169">
        <v>0</v>
      </c>
      <c r="O82" s="71">
        <v>0</v>
      </c>
      <c r="P82" s="71">
        <v>0</v>
      </c>
      <c r="Q82" s="233">
        <f>SUM(N82:P82)</f>
        <v>0</v>
      </c>
      <c r="R82" s="69">
        <v>0</v>
      </c>
      <c r="S82" s="71">
        <v>0</v>
      </c>
      <c r="T82" s="71">
        <v>0</v>
      </c>
      <c r="U82" s="389">
        <f>SUM(R82:T82)</f>
        <v>0</v>
      </c>
      <c r="V82" s="169">
        <v>8</v>
      </c>
      <c r="W82" s="71">
        <v>6</v>
      </c>
      <c r="X82" s="71">
        <v>0</v>
      </c>
      <c r="Y82" s="402">
        <f>SUM(V82:X82)</f>
        <v>14</v>
      </c>
      <c r="Z82" s="69">
        <v>9</v>
      </c>
      <c r="AA82" s="71">
        <v>13</v>
      </c>
      <c r="AB82" s="71">
        <v>0</v>
      </c>
      <c r="AC82" s="406">
        <f>SUM(Z82:AB82)</f>
        <v>22</v>
      </c>
      <c r="AD82" s="169">
        <v>17</v>
      </c>
      <c r="AE82" s="71">
        <v>14</v>
      </c>
      <c r="AF82" s="71">
        <v>0</v>
      </c>
      <c r="AG82" s="402">
        <f>SUM(AD82:AF82)</f>
        <v>31</v>
      </c>
      <c r="AH82" s="69">
        <v>21</v>
      </c>
      <c r="AI82" s="71">
        <v>9</v>
      </c>
      <c r="AJ82" s="71">
        <v>0</v>
      </c>
      <c r="AK82" s="546">
        <f>SUM(AH82:AJ82)</f>
        <v>30</v>
      </c>
      <c r="AL82" s="69">
        <v>21</v>
      </c>
      <c r="AM82" s="71">
        <v>9</v>
      </c>
      <c r="AN82" s="71">
        <v>0</v>
      </c>
      <c r="AO82" s="546">
        <f>SUM(AL82:AN82)</f>
        <v>30</v>
      </c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44"/>
      <c r="BF82" s="193">
        <f t="shared" si="52"/>
        <v>127</v>
      </c>
    </row>
    <row r="83" spans="1:58" ht="13.5">
      <c r="A83" s="794"/>
      <c r="B83" s="794"/>
      <c r="C83" s="794"/>
      <c r="D83" s="794"/>
      <c r="E83" s="834" t="s">
        <v>217</v>
      </c>
      <c r="F83" s="761">
        <v>415</v>
      </c>
      <c r="G83" s="767" t="s">
        <v>214</v>
      </c>
      <c r="H83" s="843" t="s">
        <v>83</v>
      </c>
      <c r="I83" s="68" t="s">
        <v>84</v>
      </c>
      <c r="J83" s="69">
        <v>0</v>
      </c>
      <c r="K83" s="71">
        <v>0</v>
      </c>
      <c r="L83" s="71">
        <v>0</v>
      </c>
      <c r="M83" s="389">
        <f>SUM(J83:L83)</f>
        <v>0</v>
      </c>
      <c r="N83" s="169">
        <v>0</v>
      </c>
      <c r="O83" s="71">
        <v>0</v>
      </c>
      <c r="P83" s="71">
        <v>0</v>
      </c>
      <c r="Q83" s="233">
        <f>SUM(N83:P83)</f>
        <v>0</v>
      </c>
      <c r="R83" s="69">
        <v>0</v>
      </c>
      <c r="S83" s="71">
        <v>0</v>
      </c>
      <c r="T83" s="71">
        <v>0</v>
      </c>
      <c r="U83" s="389">
        <f>SUM(R83:T83)</f>
        <v>0</v>
      </c>
      <c r="V83" s="169">
        <v>0</v>
      </c>
      <c r="W83" s="71">
        <v>0</v>
      </c>
      <c r="X83" s="71">
        <v>0</v>
      </c>
      <c r="Y83" s="402">
        <f>SUM(V83:X83)</f>
        <v>0</v>
      </c>
      <c r="Z83" s="69">
        <v>0</v>
      </c>
      <c r="AA83" s="71">
        <v>0</v>
      </c>
      <c r="AB83" s="71">
        <v>0</v>
      </c>
      <c r="AC83" s="406">
        <f>SUM(Z83:AB83)</f>
        <v>0</v>
      </c>
      <c r="AD83" s="169">
        <v>0</v>
      </c>
      <c r="AE83" s="71">
        <v>0</v>
      </c>
      <c r="AF83" s="71">
        <v>0</v>
      </c>
      <c r="AG83" s="402">
        <f>SUM(AD83:AF83)</f>
        <v>0</v>
      </c>
      <c r="AH83" s="69">
        <v>0</v>
      </c>
      <c r="AI83" s="71">
        <v>0</v>
      </c>
      <c r="AJ83" s="71">
        <v>0</v>
      </c>
      <c r="AK83" s="546">
        <f>SUM(AH83:AJ83)</f>
        <v>0</v>
      </c>
      <c r="AL83" s="69">
        <v>0</v>
      </c>
      <c r="AM83" s="71">
        <v>0</v>
      </c>
      <c r="AN83" s="71">
        <v>0</v>
      </c>
      <c r="AO83" s="546">
        <f>SUM(AL83:AN83)</f>
        <v>0</v>
      </c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44"/>
      <c r="BF83" s="193">
        <f t="shared" si="52"/>
        <v>0</v>
      </c>
    </row>
    <row r="84" spans="1:58" ht="14.25" thickBot="1">
      <c r="A84" s="794"/>
      <c r="B84" s="794"/>
      <c r="C84" s="794"/>
      <c r="D84" s="794"/>
      <c r="E84" s="835" t="s">
        <v>218</v>
      </c>
      <c r="F84" s="762">
        <v>415</v>
      </c>
      <c r="G84" s="768" t="s">
        <v>214</v>
      </c>
      <c r="H84" s="845"/>
      <c r="I84" s="73" t="s">
        <v>85</v>
      </c>
      <c r="J84" s="74">
        <v>0</v>
      </c>
      <c r="K84" s="75">
        <v>0</v>
      </c>
      <c r="L84" s="75">
        <v>0</v>
      </c>
      <c r="M84" s="390">
        <f>SUM(J84:L84)</f>
        <v>0</v>
      </c>
      <c r="N84" s="171">
        <v>0</v>
      </c>
      <c r="O84" s="75">
        <v>0</v>
      </c>
      <c r="P84" s="75">
        <v>0</v>
      </c>
      <c r="Q84" s="234">
        <f>SUM(N84:P84)</f>
        <v>0</v>
      </c>
      <c r="R84" s="74">
        <v>0</v>
      </c>
      <c r="S84" s="75">
        <v>0</v>
      </c>
      <c r="T84" s="75">
        <v>0</v>
      </c>
      <c r="U84" s="390">
        <f>SUM(R84:T84)</f>
        <v>0</v>
      </c>
      <c r="V84" s="171">
        <v>0</v>
      </c>
      <c r="W84" s="75">
        <v>0</v>
      </c>
      <c r="X84" s="75">
        <v>0</v>
      </c>
      <c r="Y84" s="403">
        <f>SUM(V84:X84)</f>
        <v>0</v>
      </c>
      <c r="Z84" s="74">
        <v>0</v>
      </c>
      <c r="AA84" s="75">
        <v>0</v>
      </c>
      <c r="AB84" s="75">
        <v>0</v>
      </c>
      <c r="AC84" s="407">
        <f>SUM(Z84:AB84)</f>
        <v>0</v>
      </c>
      <c r="AD84" s="171">
        <v>0</v>
      </c>
      <c r="AE84" s="75">
        <v>0</v>
      </c>
      <c r="AF84" s="75">
        <v>0</v>
      </c>
      <c r="AG84" s="403">
        <f>SUM(AD84:AF84)</f>
        <v>0</v>
      </c>
      <c r="AH84" s="74">
        <v>0</v>
      </c>
      <c r="AI84" s="75">
        <v>0</v>
      </c>
      <c r="AJ84" s="75">
        <v>0</v>
      </c>
      <c r="AK84" s="547">
        <f>SUM(AH84:AJ84)</f>
        <v>0</v>
      </c>
      <c r="AL84" s="74">
        <v>0</v>
      </c>
      <c r="AM84" s="75">
        <v>0</v>
      </c>
      <c r="AN84" s="75">
        <v>0</v>
      </c>
      <c r="AO84" s="547">
        <f>SUM(AL84:AN84)</f>
        <v>0</v>
      </c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420"/>
      <c r="BF84" s="417">
        <f t="shared" si="52"/>
        <v>0</v>
      </c>
    </row>
    <row r="85" spans="1:58" ht="13.5">
      <c r="A85" s="794"/>
      <c r="B85" s="794"/>
      <c r="C85" s="794"/>
      <c r="D85" s="794"/>
      <c r="E85" s="846" t="s">
        <v>215</v>
      </c>
      <c r="F85" s="761">
        <v>5</v>
      </c>
      <c r="G85" s="767" t="s">
        <v>219</v>
      </c>
      <c r="H85" s="899" t="s">
        <v>249</v>
      </c>
      <c r="I85" s="902" t="s">
        <v>249</v>
      </c>
      <c r="J85" s="827" t="s">
        <v>249</v>
      </c>
      <c r="K85" s="824" t="s">
        <v>249</v>
      </c>
      <c r="L85" s="818" t="s">
        <v>249</v>
      </c>
      <c r="M85" s="821">
        <v>0</v>
      </c>
      <c r="N85" s="827" t="s">
        <v>249</v>
      </c>
      <c r="O85" s="824" t="s">
        <v>249</v>
      </c>
      <c r="P85" s="818" t="s">
        <v>249</v>
      </c>
      <c r="Q85" s="821">
        <v>1</v>
      </c>
      <c r="R85" s="827" t="s">
        <v>249</v>
      </c>
      <c r="S85" s="824" t="s">
        <v>249</v>
      </c>
      <c r="T85" s="818" t="s">
        <v>249</v>
      </c>
      <c r="U85" s="821">
        <v>0</v>
      </c>
      <c r="V85" s="818" t="s">
        <v>249</v>
      </c>
      <c r="W85" s="824" t="s">
        <v>249</v>
      </c>
      <c r="X85" s="818" t="s">
        <v>249</v>
      </c>
      <c r="Y85" s="780">
        <v>0</v>
      </c>
      <c r="Z85" s="818" t="s">
        <v>249</v>
      </c>
      <c r="AA85" s="824" t="s">
        <v>249</v>
      </c>
      <c r="AB85" s="818" t="s">
        <v>249</v>
      </c>
      <c r="AC85" s="780">
        <v>1</v>
      </c>
      <c r="AD85" s="818" t="s">
        <v>249</v>
      </c>
      <c r="AE85" s="824" t="s">
        <v>249</v>
      </c>
      <c r="AF85" s="818" t="s">
        <v>249</v>
      </c>
      <c r="AG85" s="780">
        <v>0</v>
      </c>
      <c r="AH85" s="818" t="s">
        <v>249</v>
      </c>
      <c r="AI85" s="824" t="s">
        <v>249</v>
      </c>
      <c r="AJ85" s="818" t="s">
        <v>249</v>
      </c>
      <c r="AK85" s="780">
        <v>0</v>
      </c>
      <c r="AL85" s="818" t="s">
        <v>249</v>
      </c>
      <c r="AM85" s="824" t="s">
        <v>249</v>
      </c>
      <c r="AN85" s="818" t="s">
        <v>249</v>
      </c>
      <c r="AO85" s="780">
        <v>0</v>
      </c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898">
        <f>M85+Q85+U85+Y85+AC85+AG85+AK85+AO85</f>
        <v>2</v>
      </c>
    </row>
    <row r="86" spans="1:58" ht="15" customHeight="1">
      <c r="A86" s="794"/>
      <c r="B86" s="794"/>
      <c r="C86" s="794"/>
      <c r="D86" s="794"/>
      <c r="E86" s="834"/>
      <c r="F86" s="761">
        <v>5</v>
      </c>
      <c r="G86" s="767" t="s">
        <v>219</v>
      </c>
      <c r="H86" s="900"/>
      <c r="I86" s="903"/>
      <c r="J86" s="828"/>
      <c r="K86" s="825"/>
      <c r="L86" s="819"/>
      <c r="M86" s="822"/>
      <c r="N86" s="828"/>
      <c r="O86" s="825"/>
      <c r="P86" s="819"/>
      <c r="Q86" s="822"/>
      <c r="R86" s="828"/>
      <c r="S86" s="825"/>
      <c r="T86" s="819"/>
      <c r="U86" s="822"/>
      <c r="V86" s="819"/>
      <c r="W86" s="825"/>
      <c r="X86" s="819"/>
      <c r="Y86" s="781"/>
      <c r="Z86" s="819"/>
      <c r="AA86" s="825"/>
      <c r="AB86" s="819"/>
      <c r="AC86" s="781"/>
      <c r="AD86" s="819"/>
      <c r="AE86" s="825"/>
      <c r="AF86" s="819"/>
      <c r="AG86" s="781"/>
      <c r="AH86" s="819"/>
      <c r="AI86" s="825"/>
      <c r="AJ86" s="819"/>
      <c r="AK86" s="781"/>
      <c r="AL86" s="819"/>
      <c r="AM86" s="825"/>
      <c r="AN86" s="819"/>
      <c r="AO86" s="78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898"/>
    </row>
    <row r="87" spans="1:58" ht="15" customHeight="1">
      <c r="A87" s="794"/>
      <c r="B87" s="794"/>
      <c r="C87" s="794"/>
      <c r="D87" s="794"/>
      <c r="E87" s="834"/>
      <c r="F87" s="761">
        <v>5</v>
      </c>
      <c r="G87" s="767" t="s">
        <v>219</v>
      </c>
      <c r="H87" s="900"/>
      <c r="I87" s="903"/>
      <c r="J87" s="828"/>
      <c r="K87" s="825"/>
      <c r="L87" s="819"/>
      <c r="M87" s="822"/>
      <c r="N87" s="828"/>
      <c r="O87" s="825"/>
      <c r="P87" s="819"/>
      <c r="Q87" s="822"/>
      <c r="R87" s="828"/>
      <c r="S87" s="825"/>
      <c r="T87" s="819"/>
      <c r="U87" s="822"/>
      <c r="V87" s="819"/>
      <c r="W87" s="825"/>
      <c r="X87" s="819"/>
      <c r="Y87" s="781"/>
      <c r="Z87" s="819"/>
      <c r="AA87" s="825"/>
      <c r="AB87" s="819"/>
      <c r="AC87" s="781"/>
      <c r="AD87" s="819"/>
      <c r="AE87" s="825"/>
      <c r="AF87" s="819"/>
      <c r="AG87" s="781"/>
      <c r="AH87" s="819"/>
      <c r="AI87" s="825"/>
      <c r="AJ87" s="819"/>
      <c r="AK87" s="781"/>
      <c r="AL87" s="819"/>
      <c r="AM87" s="825"/>
      <c r="AN87" s="819"/>
      <c r="AO87" s="78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898"/>
    </row>
    <row r="88" spans="1:58" ht="15" customHeight="1">
      <c r="A88" s="794"/>
      <c r="B88" s="794"/>
      <c r="C88" s="794"/>
      <c r="D88" s="794"/>
      <c r="E88" s="834"/>
      <c r="F88" s="761">
        <v>5</v>
      </c>
      <c r="G88" s="767" t="s">
        <v>219</v>
      </c>
      <c r="H88" s="900"/>
      <c r="I88" s="903"/>
      <c r="J88" s="828"/>
      <c r="K88" s="825"/>
      <c r="L88" s="819"/>
      <c r="M88" s="822"/>
      <c r="N88" s="828"/>
      <c r="O88" s="825"/>
      <c r="P88" s="819"/>
      <c r="Q88" s="822"/>
      <c r="R88" s="828"/>
      <c r="S88" s="825"/>
      <c r="T88" s="819"/>
      <c r="U88" s="822"/>
      <c r="V88" s="819"/>
      <c r="W88" s="825"/>
      <c r="X88" s="819"/>
      <c r="Y88" s="781"/>
      <c r="Z88" s="819"/>
      <c r="AA88" s="825"/>
      <c r="AB88" s="819"/>
      <c r="AC88" s="781"/>
      <c r="AD88" s="819"/>
      <c r="AE88" s="825"/>
      <c r="AF88" s="819"/>
      <c r="AG88" s="781"/>
      <c r="AH88" s="819"/>
      <c r="AI88" s="825"/>
      <c r="AJ88" s="819"/>
      <c r="AK88" s="781"/>
      <c r="AL88" s="819"/>
      <c r="AM88" s="825"/>
      <c r="AN88" s="819"/>
      <c r="AO88" s="78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898"/>
    </row>
    <row r="89" spans="1:58" ht="15" customHeight="1">
      <c r="A89" s="794"/>
      <c r="B89" s="794"/>
      <c r="C89" s="794"/>
      <c r="D89" s="794"/>
      <c r="E89" s="834"/>
      <c r="F89" s="761">
        <v>5</v>
      </c>
      <c r="G89" s="767" t="s">
        <v>219</v>
      </c>
      <c r="H89" s="900"/>
      <c r="I89" s="903"/>
      <c r="J89" s="828"/>
      <c r="K89" s="825"/>
      <c r="L89" s="819"/>
      <c r="M89" s="822"/>
      <c r="N89" s="828"/>
      <c r="O89" s="825"/>
      <c r="P89" s="819"/>
      <c r="Q89" s="822"/>
      <c r="R89" s="828"/>
      <c r="S89" s="825"/>
      <c r="T89" s="819"/>
      <c r="U89" s="822"/>
      <c r="V89" s="819"/>
      <c r="W89" s="825"/>
      <c r="X89" s="819"/>
      <c r="Y89" s="781"/>
      <c r="Z89" s="819"/>
      <c r="AA89" s="825"/>
      <c r="AB89" s="819"/>
      <c r="AC89" s="781"/>
      <c r="AD89" s="819"/>
      <c r="AE89" s="825"/>
      <c r="AF89" s="819"/>
      <c r="AG89" s="781"/>
      <c r="AH89" s="819"/>
      <c r="AI89" s="825"/>
      <c r="AJ89" s="819"/>
      <c r="AK89" s="781"/>
      <c r="AL89" s="819"/>
      <c r="AM89" s="825"/>
      <c r="AN89" s="819"/>
      <c r="AO89" s="78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898"/>
    </row>
    <row r="90" spans="1:58" ht="15" customHeight="1">
      <c r="A90" s="794"/>
      <c r="B90" s="794"/>
      <c r="C90" s="794"/>
      <c r="D90" s="794"/>
      <c r="E90" s="834"/>
      <c r="F90" s="761">
        <v>5</v>
      </c>
      <c r="G90" s="767" t="s">
        <v>219</v>
      </c>
      <c r="H90" s="900"/>
      <c r="I90" s="903"/>
      <c r="J90" s="828"/>
      <c r="K90" s="825"/>
      <c r="L90" s="819"/>
      <c r="M90" s="822"/>
      <c r="N90" s="828"/>
      <c r="O90" s="825"/>
      <c r="P90" s="819"/>
      <c r="Q90" s="822"/>
      <c r="R90" s="828"/>
      <c r="S90" s="825"/>
      <c r="T90" s="819"/>
      <c r="U90" s="822"/>
      <c r="V90" s="819"/>
      <c r="W90" s="825"/>
      <c r="X90" s="819"/>
      <c r="Y90" s="781"/>
      <c r="Z90" s="819"/>
      <c r="AA90" s="825"/>
      <c r="AB90" s="819"/>
      <c r="AC90" s="781"/>
      <c r="AD90" s="819"/>
      <c r="AE90" s="825"/>
      <c r="AF90" s="819"/>
      <c r="AG90" s="781"/>
      <c r="AH90" s="819"/>
      <c r="AI90" s="825"/>
      <c r="AJ90" s="819"/>
      <c r="AK90" s="781"/>
      <c r="AL90" s="819"/>
      <c r="AM90" s="825"/>
      <c r="AN90" s="819"/>
      <c r="AO90" s="78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898"/>
    </row>
    <row r="91" spans="1:58" ht="15" customHeight="1">
      <c r="A91" s="794"/>
      <c r="B91" s="794"/>
      <c r="C91" s="794"/>
      <c r="D91" s="794"/>
      <c r="E91" s="834"/>
      <c r="F91" s="761">
        <v>5</v>
      </c>
      <c r="G91" s="767" t="s">
        <v>219</v>
      </c>
      <c r="H91" s="900"/>
      <c r="I91" s="903"/>
      <c r="J91" s="828"/>
      <c r="K91" s="825"/>
      <c r="L91" s="819"/>
      <c r="M91" s="822"/>
      <c r="N91" s="828"/>
      <c r="O91" s="825"/>
      <c r="P91" s="819"/>
      <c r="Q91" s="822"/>
      <c r="R91" s="828"/>
      <c r="S91" s="825"/>
      <c r="T91" s="819"/>
      <c r="U91" s="822"/>
      <c r="V91" s="819"/>
      <c r="W91" s="825"/>
      <c r="X91" s="819"/>
      <c r="Y91" s="781"/>
      <c r="Z91" s="819"/>
      <c r="AA91" s="825"/>
      <c r="AB91" s="819"/>
      <c r="AC91" s="781"/>
      <c r="AD91" s="819"/>
      <c r="AE91" s="825"/>
      <c r="AF91" s="819"/>
      <c r="AG91" s="781"/>
      <c r="AH91" s="819"/>
      <c r="AI91" s="825"/>
      <c r="AJ91" s="819"/>
      <c r="AK91" s="781"/>
      <c r="AL91" s="819"/>
      <c r="AM91" s="825"/>
      <c r="AN91" s="819"/>
      <c r="AO91" s="78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898"/>
    </row>
    <row r="92" spans="1:58" ht="15" customHeight="1">
      <c r="A92" s="794"/>
      <c r="B92" s="794"/>
      <c r="C92" s="794"/>
      <c r="D92" s="794"/>
      <c r="E92" s="834"/>
      <c r="F92" s="761">
        <v>5</v>
      </c>
      <c r="G92" s="767" t="s">
        <v>219</v>
      </c>
      <c r="H92" s="900"/>
      <c r="I92" s="903"/>
      <c r="J92" s="828"/>
      <c r="K92" s="825"/>
      <c r="L92" s="819"/>
      <c r="M92" s="822"/>
      <c r="N92" s="828"/>
      <c r="O92" s="825"/>
      <c r="P92" s="819"/>
      <c r="Q92" s="822"/>
      <c r="R92" s="828"/>
      <c r="S92" s="825"/>
      <c r="T92" s="819"/>
      <c r="U92" s="822"/>
      <c r="V92" s="819"/>
      <c r="W92" s="825"/>
      <c r="X92" s="819"/>
      <c r="Y92" s="781"/>
      <c r="Z92" s="819"/>
      <c r="AA92" s="825"/>
      <c r="AB92" s="819"/>
      <c r="AC92" s="781"/>
      <c r="AD92" s="819"/>
      <c r="AE92" s="825"/>
      <c r="AF92" s="819"/>
      <c r="AG92" s="781"/>
      <c r="AH92" s="819"/>
      <c r="AI92" s="825"/>
      <c r="AJ92" s="819"/>
      <c r="AK92" s="781"/>
      <c r="AL92" s="819"/>
      <c r="AM92" s="825"/>
      <c r="AN92" s="819"/>
      <c r="AO92" s="78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898"/>
    </row>
    <row r="93" spans="1:58" ht="15" customHeight="1">
      <c r="A93" s="794"/>
      <c r="B93" s="794"/>
      <c r="C93" s="794"/>
      <c r="D93" s="794"/>
      <c r="E93" s="834"/>
      <c r="F93" s="761">
        <v>5</v>
      </c>
      <c r="G93" s="767" t="s">
        <v>219</v>
      </c>
      <c r="H93" s="900"/>
      <c r="I93" s="903"/>
      <c r="J93" s="828"/>
      <c r="K93" s="825"/>
      <c r="L93" s="819"/>
      <c r="M93" s="822"/>
      <c r="N93" s="828"/>
      <c r="O93" s="825"/>
      <c r="P93" s="819"/>
      <c r="Q93" s="822"/>
      <c r="R93" s="828"/>
      <c r="S93" s="825"/>
      <c r="T93" s="819"/>
      <c r="U93" s="822"/>
      <c r="V93" s="819"/>
      <c r="W93" s="825"/>
      <c r="X93" s="819"/>
      <c r="Y93" s="781"/>
      <c r="Z93" s="819"/>
      <c r="AA93" s="825"/>
      <c r="AB93" s="819"/>
      <c r="AC93" s="781"/>
      <c r="AD93" s="819"/>
      <c r="AE93" s="825"/>
      <c r="AF93" s="819"/>
      <c r="AG93" s="781"/>
      <c r="AH93" s="819"/>
      <c r="AI93" s="825"/>
      <c r="AJ93" s="819"/>
      <c r="AK93" s="781"/>
      <c r="AL93" s="819"/>
      <c r="AM93" s="825"/>
      <c r="AN93" s="819"/>
      <c r="AO93" s="78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898"/>
    </row>
    <row r="94" spans="1:58" ht="15.75" customHeight="1" thickBot="1">
      <c r="A94" s="794"/>
      <c r="B94" s="794"/>
      <c r="C94" s="794"/>
      <c r="D94" s="794"/>
      <c r="E94" s="835"/>
      <c r="F94" s="761">
        <v>5</v>
      </c>
      <c r="G94" s="767" t="s">
        <v>219</v>
      </c>
      <c r="H94" s="901"/>
      <c r="I94" s="904"/>
      <c r="J94" s="829"/>
      <c r="K94" s="826"/>
      <c r="L94" s="820"/>
      <c r="M94" s="823"/>
      <c r="N94" s="829"/>
      <c r="O94" s="826"/>
      <c r="P94" s="820"/>
      <c r="Q94" s="823"/>
      <c r="R94" s="829"/>
      <c r="S94" s="826"/>
      <c r="T94" s="820"/>
      <c r="U94" s="823"/>
      <c r="V94" s="820"/>
      <c r="W94" s="826"/>
      <c r="X94" s="820"/>
      <c r="Y94" s="786"/>
      <c r="Z94" s="820"/>
      <c r="AA94" s="826"/>
      <c r="AB94" s="820"/>
      <c r="AC94" s="786"/>
      <c r="AD94" s="820"/>
      <c r="AE94" s="826"/>
      <c r="AF94" s="820"/>
      <c r="AG94" s="786"/>
      <c r="AH94" s="820"/>
      <c r="AI94" s="826"/>
      <c r="AJ94" s="820"/>
      <c r="AK94" s="786"/>
      <c r="AL94" s="820"/>
      <c r="AM94" s="826"/>
      <c r="AN94" s="820"/>
      <c r="AO94" s="786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898"/>
    </row>
    <row r="95" spans="1:58" ht="13.5">
      <c r="A95" s="794"/>
      <c r="B95" s="794"/>
      <c r="C95" s="794"/>
      <c r="D95" s="794"/>
      <c r="E95" s="846" t="s">
        <v>216</v>
      </c>
      <c r="F95" s="836">
        <v>100</v>
      </c>
      <c r="G95" s="839" t="s">
        <v>220</v>
      </c>
      <c r="H95" s="852" t="s">
        <v>74</v>
      </c>
      <c r="I95" s="77" t="s">
        <v>75</v>
      </c>
      <c r="J95" s="167">
        <v>0</v>
      </c>
      <c r="K95" s="78">
        <v>0</v>
      </c>
      <c r="L95" s="78">
        <v>0</v>
      </c>
      <c r="M95" s="232">
        <f>SUM(J95:L95)</f>
        <v>0</v>
      </c>
      <c r="N95" s="167">
        <v>0</v>
      </c>
      <c r="O95" s="78">
        <v>0</v>
      </c>
      <c r="P95" s="78">
        <v>0</v>
      </c>
      <c r="Q95" s="232">
        <f>SUM(N95:P95)</f>
        <v>0</v>
      </c>
      <c r="R95" s="167">
        <v>0</v>
      </c>
      <c r="S95" s="78">
        <v>0</v>
      </c>
      <c r="T95" s="78">
        <v>0</v>
      </c>
      <c r="U95" s="232">
        <f>SUM(R95:T95)</f>
        <v>0</v>
      </c>
      <c r="V95" s="167">
        <v>0</v>
      </c>
      <c r="W95" s="78">
        <v>0</v>
      </c>
      <c r="X95" s="78">
        <v>0</v>
      </c>
      <c r="Y95" s="232">
        <f>SUM(V95:X95)</f>
        <v>0</v>
      </c>
      <c r="Z95" s="167">
        <v>0</v>
      </c>
      <c r="AA95" s="78">
        <v>0</v>
      </c>
      <c r="AB95" s="78">
        <v>0</v>
      </c>
      <c r="AC95" s="232">
        <f>SUM(Z95:AB95)</f>
        <v>0</v>
      </c>
      <c r="AD95" s="167">
        <v>0</v>
      </c>
      <c r="AE95" s="78">
        <v>0</v>
      </c>
      <c r="AF95" s="78">
        <v>0</v>
      </c>
      <c r="AG95" s="232">
        <f>SUM(AD95:AF95)</f>
        <v>0</v>
      </c>
      <c r="AH95" s="83">
        <v>0</v>
      </c>
      <c r="AI95" s="78">
        <v>0</v>
      </c>
      <c r="AJ95" s="78">
        <v>0</v>
      </c>
      <c r="AK95" s="548">
        <f>SUM(AH95:AJ95)</f>
        <v>0</v>
      </c>
      <c r="AL95" s="83">
        <v>0</v>
      </c>
      <c r="AM95" s="78">
        <v>0</v>
      </c>
      <c r="AN95" s="78">
        <v>0</v>
      </c>
      <c r="AO95" s="548">
        <f>SUM(AL95:AN95)</f>
        <v>0</v>
      </c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419"/>
      <c r="BF95" s="413">
        <f>M95+Q95+U95+Y95+AC95+AG95+AK95+AO95</f>
        <v>0</v>
      </c>
    </row>
    <row r="96" spans="1:58" ht="13.5">
      <c r="A96" s="794"/>
      <c r="B96" s="794"/>
      <c r="C96" s="794"/>
      <c r="D96" s="794"/>
      <c r="E96" s="834"/>
      <c r="F96" s="837">
        <v>100</v>
      </c>
      <c r="G96" s="840" t="s">
        <v>220</v>
      </c>
      <c r="H96" s="843"/>
      <c r="I96" s="68" t="s">
        <v>76</v>
      </c>
      <c r="J96" s="169">
        <v>0</v>
      </c>
      <c r="K96" s="71">
        <v>0</v>
      </c>
      <c r="L96" s="71">
        <v>0</v>
      </c>
      <c r="M96" s="233">
        <f>SUM(J96:L96)</f>
        <v>0</v>
      </c>
      <c r="N96" s="169">
        <v>0</v>
      </c>
      <c r="O96" s="71">
        <v>0</v>
      </c>
      <c r="P96" s="71">
        <v>0</v>
      </c>
      <c r="Q96" s="233">
        <f>SUM(N96:P96)</f>
        <v>0</v>
      </c>
      <c r="R96" s="169">
        <v>0</v>
      </c>
      <c r="S96" s="71">
        <v>0</v>
      </c>
      <c r="T96" s="71">
        <v>0</v>
      </c>
      <c r="U96" s="233">
        <f>SUM(R96:T96)</f>
        <v>0</v>
      </c>
      <c r="V96" s="169">
        <v>0</v>
      </c>
      <c r="W96" s="71">
        <v>0</v>
      </c>
      <c r="X96" s="71">
        <v>0</v>
      </c>
      <c r="Y96" s="233">
        <f>SUM(V96:X96)</f>
        <v>0</v>
      </c>
      <c r="Z96" s="169">
        <v>0</v>
      </c>
      <c r="AA96" s="71">
        <v>0</v>
      </c>
      <c r="AB96" s="71">
        <v>0</v>
      </c>
      <c r="AC96" s="233">
        <f>SUM(Z96:AB96)</f>
        <v>0</v>
      </c>
      <c r="AD96" s="169">
        <v>0</v>
      </c>
      <c r="AE96" s="71">
        <v>0</v>
      </c>
      <c r="AF96" s="71">
        <v>0</v>
      </c>
      <c r="AG96" s="233">
        <f>SUM(AD96:AF96)</f>
        <v>0</v>
      </c>
      <c r="AH96" s="69">
        <v>0</v>
      </c>
      <c r="AI96" s="71">
        <v>0</v>
      </c>
      <c r="AJ96" s="71">
        <v>0</v>
      </c>
      <c r="AK96" s="546">
        <f>SUM(AH96:AJ96)</f>
        <v>0</v>
      </c>
      <c r="AL96" s="69">
        <v>0</v>
      </c>
      <c r="AM96" s="71">
        <v>0</v>
      </c>
      <c r="AN96" s="71">
        <v>0</v>
      </c>
      <c r="AO96" s="546">
        <f>SUM(AL96:AN96)</f>
        <v>0</v>
      </c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44"/>
      <c r="BF96" s="193">
        <f aca="true" t="shared" si="55" ref="BF96:BF104">M96+Q96+U96+Y96+AC96+AG96+AK96+AO96</f>
        <v>0</v>
      </c>
    </row>
    <row r="97" spans="1:58" ht="13.5">
      <c r="A97" s="794"/>
      <c r="B97" s="794"/>
      <c r="C97" s="794"/>
      <c r="D97" s="794"/>
      <c r="E97" s="834"/>
      <c r="F97" s="837">
        <v>100</v>
      </c>
      <c r="G97" s="840" t="s">
        <v>220</v>
      </c>
      <c r="H97" s="843"/>
      <c r="I97" s="68" t="s">
        <v>77</v>
      </c>
      <c r="J97" s="169">
        <v>0</v>
      </c>
      <c r="K97" s="71">
        <v>0</v>
      </c>
      <c r="L97" s="71">
        <v>0</v>
      </c>
      <c r="M97" s="233">
        <f>SUM(J97:L97)</f>
        <v>0</v>
      </c>
      <c r="N97" s="169">
        <v>8</v>
      </c>
      <c r="O97" s="71">
        <v>5</v>
      </c>
      <c r="P97" s="71">
        <v>0</v>
      </c>
      <c r="Q97" s="233">
        <f>SUM(N97:P97)</f>
        <v>13</v>
      </c>
      <c r="R97" s="169">
        <v>0</v>
      </c>
      <c r="S97" s="71">
        <v>0</v>
      </c>
      <c r="T97" s="71">
        <v>0</v>
      </c>
      <c r="U97" s="233">
        <f>SUM(R97:T97)</f>
        <v>0</v>
      </c>
      <c r="V97" s="169">
        <v>0</v>
      </c>
      <c r="W97" s="71">
        <v>0</v>
      </c>
      <c r="X97" s="71">
        <v>0</v>
      </c>
      <c r="Y97" s="233">
        <f>SUM(V97:X97)</f>
        <v>0</v>
      </c>
      <c r="Z97" s="169">
        <v>0</v>
      </c>
      <c r="AA97" s="71">
        <v>0</v>
      </c>
      <c r="AB97" s="71">
        <v>0</v>
      </c>
      <c r="AC97" s="233">
        <f>SUM(Z97:AB97)</f>
        <v>0</v>
      </c>
      <c r="AD97" s="169">
        <v>0</v>
      </c>
      <c r="AE97" s="71">
        <v>0</v>
      </c>
      <c r="AF97" s="71">
        <v>0</v>
      </c>
      <c r="AG97" s="233">
        <f>SUM(AD97:AF97)</f>
        <v>0</v>
      </c>
      <c r="AH97" s="69">
        <v>0</v>
      </c>
      <c r="AI97" s="71">
        <v>0</v>
      </c>
      <c r="AJ97" s="71">
        <v>0</v>
      </c>
      <c r="AK97" s="546">
        <f>SUM(AH97:AJ97)</f>
        <v>0</v>
      </c>
      <c r="AL97" s="69">
        <v>0</v>
      </c>
      <c r="AM97" s="71">
        <v>0</v>
      </c>
      <c r="AN97" s="71">
        <v>0</v>
      </c>
      <c r="AO97" s="546">
        <f>SUM(AL97:AN97)</f>
        <v>0</v>
      </c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44"/>
      <c r="BF97" s="193">
        <f t="shared" si="55"/>
        <v>13</v>
      </c>
    </row>
    <row r="98" spans="1:58" ht="13.5">
      <c r="A98" s="794"/>
      <c r="B98" s="794"/>
      <c r="C98" s="794"/>
      <c r="D98" s="794"/>
      <c r="E98" s="834"/>
      <c r="F98" s="837">
        <v>100</v>
      </c>
      <c r="G98" s="840" t="s">
        <v>220</v>
      </c>
      <c r="H98" s="843"/>
      <c r="I98" s="68" t="s">
        <v>78</v>
      </c>
      <c r="J98" s="169">
        <v>0</v>
      </c>
      <c r="K98" s="71">
        <v>0</v>
      </c>
      <c r="L98" s="71">
        <v>0</v>
      </c>
      <c r="M98" s="233">
        <f>SUM(J98:L98)</f>
        <v>0</v>
      </c>
      <c r="N98" s="169">
        <v>28</v>
      </c>
      <c r="O98" s="71">
        <v>20</v>
      </c>
      <c r="P98" s="71">
        <v>0</v>
      </c>
      <c r="Q98" s="233">
        <f>SUM(N98:P98)</f>
        <v>48</v>
      </c>
      <c r="R98" s="169">
        <v>0</v>
      </c>
      <c r="S98" s="71">
        <v>0</v>
      </c>
      <c r="T98" s="71">
        <v>0</v>
      </c>
      <c r="U98" s="233">
        <f>SUM(R98:T98)</f>
        <v>0</v>
      </c>
      <c r="V98" s="169">
        <v>0</v>
      </c>
      <c r="W98" s="71">
        <v>0</v>
      </c>
      <c r="X98" s="71">
        <v>0</v>
      </c>
      <c r="Y98" s="233">
        <f>SUM(V98:X98)</f>
        <v>0</v>
      </c>
      <c r="Z98" s="169">
        <v>15</v>
      </c>
      <c r="AA98" s="71">
        <v>10</v>
      </c>
      <c r="AB98" s="71">
        <v>0</v>
      </c>
      <c r="AC98" s="233">
        <f>SUM(Z98:AB98)</f>
        <v>25</v>
      </c>
      <c r="AD98" s="169">
        <v>0</v>
      </c>
      <c r="AE98" s="71">
        <v>0</v>
      </c>
      <c r="AF98" s="71">
        <v>0</v>
      </c>
      <c r="AG98" s="233">
        <f>SUM(AD98:AF98)</f>
        <v>0</v>
      </c>
      <c r="AH98" s="69">
        <v>0</v>
      </c>
      <c r="AI98" s="71">
        <v>0</v>
      </c>
      <c r="AJ98" s="71">
        <v>0</v>
      </c>
      <c r="AK98" s="546">
        <f>SUM(AH98:AJ98)</f>
        <v>0</v>
      </c>
      <c r="AL98" s="69">
        <v>0</v>
      </c>
      <c r="AM98" s="71">
        <v>0</v>
      </c>
      <c r="AN98" s="71">
        <v>0</v>
      </c>
      <c r="AO98" s="546">
        <f>SUM(AL98:AN98)</f>
        <v>0</v>
      </c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44"/>
      <c r="BF98" s="193">
        <f t="shared" si="55"/>
        <v>73</v>
      </c>
    </row>
    <row r="99" spans="1:58" ht="13.5">
      <c r="A99" s="794"/>
      <c r="B99" s="794"/>
      <c r="C99" s="794"/>
      <c r="D99" s="794"/>
      <c r="E99" s="834"/>
      <c r="F99" s="837">
        <v>100</v>
      </c>
      <c r="G99" s="840" t="s">
        <v>220</v>
      </c>
      <c r="H99" s="843"/>
      <c r="I99" s="68" t="s">
        <v>79</v>
      </c>
      <c r="J99" s="169">
        <v>0</v>
      </c>
      <c r="K99" s="71">
        <v>0</v>
      </c>
      <c r="L99" s="71">
        <v>0</v>
      </c>
      <c r="M99" s="233">
        <f>SUM(J99:L99)</f>
        <v>0</v>
      </c>
      <c r="N99" s="169">
        <v>0</v>
      </c>
      <c r="O99" s="71">
        <v>0</v>
      </c>
      <c r="P99" s="71">
        <v>0</v>
      </c>
      <c r="Q99" s="233">
        <f>SUM(N99:P99)</f>
        <v>0</v>
      </c>
      <c r="R99" s="169">
        <v>0</v>
      </c>
      <c r="S99" s="71">
        <v>0</v>
      </c>
      <c r="T99" s="71">
        <v>0</v>
      </c>
      <c r="U99" s="233">
        <f>SUM(R99:T99)</f>
        <v>0</v>
      </c>
      <c r="V99" s="169">
        <v>0</v>
      </c>
      <c r="W99" s="71">
        <v>0</v>
      </c>
      <c r="X99" s="71">
        <v>0</v>
      </c>
      <c r="Y99" s="233">
        <f>SUM(V99:X99)</f>
        <v>0</v>
      </c>
      <c r="Z99" s="169">
        <v>10</v>
      </c>
      <c r="AA99" s="71">
        <v>6</v>
      </c>
      <c r="AB99" s="71">
        <v>0</v>
      </c>
      <c r="AC99" s="233">
        <f>SUM(Z99:AB99)</f>
        <v>16</v>
      </c>
      <c r="AD99" s="169">
        <v>0</v>
      </c>
      <c r="AE99" s="71">
        <v>0</v>
      </c>
      <c r="AF99" s="71">
        <v>0</v>
      </c>
      <c r="AG99" s="233">
        <f>SUM(AD99:AF99)</f>
        <v>0</v>
      </c>
      <c r="AH99" s="69">
        <v>0</v>
      </c>
      <c r="AI99" s="71">
        <v>0</v>
      </c>
      <c r="AJ99" s="71">
        <v>0</v>
      </c>
      <c r="AK99" s="546">
        <f>SUM(AH99:AJ99)</f>
        <v>0</v>
      </c>
      <c r="AL99" s="69">
        <v>0</v>
      </c>
      <c r="AM99" s="71">
        <v>0</v>
      </c>
      <c r="AN99" s="71">
        <v>0</v>
      </c>
      <c r="AO99" s="546">
        <f>SUM(AL99:AN99)</f>
        <v>0</v>
      </c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44"/>
      <c r="BF99" s="193">
        <f t="shared" si="55"/>
        <v>16</v>
      </c>
    </row>
    <row r="100" spans="1:58" ht="33" customHeight="1">
      <c r="A100" s="794"/>
      <c r="B100" s="794"/>
      <c r="C100" s="794"/>
      <c r="D100" s="794"/>
      <c r="E100" s="834"/>
      <c r="F100" s="837">
        <v>100</v>
      </c>
      <c r="G100" s="840" t="s">
        <v>220</v>
      </c>
      <c r="H100" s="843"/>
      <c r="I100" s="129" t="s">
        <v>220</v>
      </c>
      <c r="J100" s="169">
        <f aca="true" t="shared" si="56" ref="J100:U100">SUM(J95:J99)</f>
        <v>0</v>
      </c>
      <c r="K100" s="71">
        <f t="shared" si="56"/>
        <v>0</v>
      </c>
      <c r="L100" s="71">
        <f t="shared" si="56"/>
        <v>0</v>
      </c>
      <c r="M100" s="233">
        <f t="shared" si="56"/>
        <v>0</v>
      </c>
      <c r="N100" s="169">
        <f t="shared" si="56"/>
        <v>36</v>
      </c>
      <c r="O100" s="71">
        <f t="shared" si="56"/>
        <v>25</v>
      </c>
      <c r="P100" s="71">
        <f t="shared" si="56"/>
        <v>0</v>
      </c>
      <c r="Q100" s="233">
        <f t="shared" si="56"/>
        <v>61</v>
      </c>
      <c r="R100" s="169">
        <f t="shared" si="56"/>
        <v>0</v>
      </c>
      <c r="S100" s="71">
        <f t="shared" si="56"/>
        <v>0</v>
      </c>
      <c r="T100" s="71">
        <f t="shared" si="56"/>
        <v>0</v>
      </c>
      <c r="U100" s="233">
        <f t="shared" si="56"/>
        <v>0</v>
      </c>
      <c r="V100" s="169">
        <f aca="true" t="shared" si="57" ref="V100:AO100">SUM(V95:V99)</f>
        <v>0</v>
      </c>
      <c r="W100" s="71">
        <f t="shared" si="57"/>
        <v>0</v>
      </c>
      <c r="X100" s="71">
        <f t="shared" si="57"/>
        <v>0</v>
      </c>
      <c r="Y100" s="233">
        <f t="shared" si="57"/>
        <v>0</v>
      </c>
      <c r="Z100" s="169">
        <f t="shared" si="57"/>
        <v>25</v>
      </c>
      <c r="AA100" s="71">
        <f t="shared" si="57"/>
        <v>16</v>
      </c>
      <c r="AB100" s="71">
        <f t="shared" si="57"/>
        <v>0</v>
      </c>
      <c r="AC100" s="233">
        <f t="shared" si="57"/>
        <v>41</v>
      </c>
      <c r="AD100" s="169">
        <f t="shared" si="57"/>
        <v>0</v>
      </c>
      <c r="AE100" s="71">
        <f t="shared" si="57"/>
        <v>0</v>
      </c>
      <c r="AF100" s="71">
        <f t="shared" si="57"/>
        <v>0</v>
      </c>
      <c r="AG100" s="233">
        <f t="shared" si="57"/>
        <v>0</v>
      </c>
      <c r="AH100" s="69">
        <f t="shared" si="57"/>
        <v>0</v>
      </c>
      <c r="AI100" s="71">
        <f t="shared" si="57"/>
        <v>0</v>
      </c>
      <c r="AJ100" s="71">
        <f t="shared" si="57"/>
        <v>0</v>
      </c>
      <c r="AK100" s="546">
        <f t="shared" si="57"/>
        <v>0</v>
      </c>
      <c r="AL100" s="69">
        <f t="shared" si="57"/>
        <v>0</v>
      </c>
      <c r="AM100" s="71">
        <f t="shared" si="57"/>
        <v>0</v>
      </c>
      <c r="AN100" s="71">
        <f t="shared" si="57"/>
        <v>0</v>
      </c>
      <c r="AO100" s="546">
        <f t="shared" si="57"/>
        <v>0</v>
      </c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44"/>
      <c r="BF100" s="193">
        <f t="shared" si="55"/>
        <v>102</v>
      </c>
    </row>
    <row r="101" spans="1:58" ht="13.5">
      <c r="A101" s="794"/>
      <c r="B101" s="794"/>
      <c r="C101" s="794"/>
      <c r="D101" s="794"/>
      <c r="E101" s="834"/>
      <c r="F101" s="837">
        <v>100</v>
      </c>
      <c r="G101" s="840" t="s">
        <v>220</v>
      </c>
      <c r="H101" s="844" t="s">
        <v>80</v>
      </c>
      <c r="I101" s="68" t="s">
        <v>81</v>
      </c>
      <c r="J101" s="169">
        <v>0</v>
      </c>
      <c r="K101" s="71">
        <v>0</v>
      </c>
      <c r="L101" s="71">
        <v>0</v>
      </c>
      <c r="M101" s="233">
        <f aca="true" t="shared" si="58" ref="M101:M109">SUM(J101:L101)</f>
        <v>0</v>
      </c>
      <c r="N101" s="169">
        <v>36</v>
      </c>
      <c r="O101" s="71">
        <v>25</v>
      </c>
      <c r="P101" s="71">
        <v>0</v>
      </c>
      <c r="Q101" s="233">
        <f aca="true" t="shared" si="59" ref="Q101:Q109">SUM(N101:P101)</f>
        <v>61</v>
      </c>
      <c r="R101" s="169">
        <v>0</v>
      </c>
      <c r="S101" s="71">
        <v>0</v>
      </c>
      <c r="T101" s="71">
        <v>0</v>
      </c>
      <c r="U101" s="233">
        <f aca="true" t="shared" si="60" ref="U101:U109">SUM(R101:T101)</f>
        <v>0</v>
      </c>
      <c r="V101" s="169">
        <v>0</v>
      </c>
      <c r="W101" s="71">
        <v>0</v>
      </c>
      <c r="X101" s="71">
        <v>0</v>
      </c>
      <c r="Y101" s="233">
        <f>SUM(V101:X101)</f>
        <v>0</v>
      </c>
      <c r="Z101" s="169">
        <v>23</v>
      </c>
      <c r="AA101" s="71">
        <v>15</v>
      </c>
      <c r="AB101" s="71">
        <v>0</v>
      </c>
      <c r="AC101" s="233">
        <f>SUM(Z101:AB101)</f>
        <v>38</v>
      </c>
      <c r="AD101" s="169">
        <v>0</v>
      </c>
      <c r="AE101" s="71">
        <v>0</v>
      </c>
      <c r="AF101" s="71">
        <v>0</v>
      </c>
      <c r="AG101" s="233">
        <f>SUM(AD101:AF101)</f>
        <v>0</v>
      </c>
      <c r="AH101" s="69">
        <v>0</v>
      </c>
      <c r="AI101" s="71">
        <v>0</v>
      </c>
      <c r="AJ101" s="71">
        <v>0</v>
      </c>
      <c r="AK101" s="546">
        <f aca="true" t="shared" si="61" ref="AK101:AK109">SUM(AH101:AJ101)</f>
        <v>0</v>
      </c>
      <c r="AL101" s="69">
        <v>0</v>
      </c>
      <c r="AM101" s="71">
        <v>0</v>
      </c>
      <c r="AN101" s="71">
        <v>0</v>
      </c>
      <c r="AO101" s="546">
        <f aca="true" t="shared" si="62" ref="AO101:AO109">SUM(AL101:AN101)</f>
        <v>0</v>
      </c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44"/>
      <c r="BF101" s="193">
        <f t="shared" si="55"/>
        <v>99</v>
      </c>
    </row>
    <row r="102" spans="1:58" ht="13.5">
      <c r="A102" s="794"/>
      <c r="B102" s="794"/>
      <c r="C102" s="794"/>
      <c r="D102" s="794"/>
      <c r="E102" s="834"/>
      <c r="F102" s="837">
        <v>100</v>
      </c>
      <c r="G102" s="840" t="s">
        <v>220</v>
      </c>
      <c r="H102" s="844"/>
      <c r="I102" s="68" t="s">
        <v>82</v>
      </c>
      <c r="J102" s="169">
        <v>0</v>
      </c>
      <c r="K102" s="71">
        <v>0</v>
      </c>
      <c r="L102" s="71">
        <v>0</v>
      </c>
      <c r="M102" s="233">
        <f t="shared" si="58"/>
        <v>0</v>
      </c>
      <c r="N102" s="169">
        <v>0</v>
      </c>
      <c r="O102" s="71">
        <v>0</v>
      </c>
      <c r="P102" s="71">
        <v>0</v>
      </c>
      <c r="Q102" s="233">
        <f t="shared" si="59"/>
        <v>0</v>
      </c>
      <c r="R102" s="169">
        <v>0</v>
      </c>
      <c r="S102" s="71">
        <v>0</v>
      </c>
      <c r="T102" s="71">
        <v>0</v>
      </c>
      <c r="U102" s="233">
        <f t="shared" si="60"/>
        <v>0</v>
      </c>
      <c r="V102" s="169">
        <v>0</v>
      </c>
      <c r="W102" s="71">
        <v>0</v>
      </c>
      <c r="X102" s="71">
        <v>0</v>
      </c>
      <c r="Y102" s="233">
        <f aca="true" t="shared" si="63" ref="Y102:Y109">SUM(V102:X102)</f>
        <v>0</v>
      </c>
      <c r="Z102" s="169">
        <v>2</v>
      </c>
      <c r="AA102" s="71">
        <v>1</v>
      </c>
      <c r="AB102" s="71">
        <v>0</v>
      </c>
      <c r="AC102" s="233">
        <f aca="true" t="shared" si="64" ref="AC102:AC109">SUM(Z102:AB102)</f>
        <v>3</v>
      </c>
      <c r="AD102" s="169">
        <v>0</v>
      </c>
      <c r="AE102" s="71">
        <v>0</v>
      </c>
      <c r="AF102" s="71">
        <v>0</v>
      </c>
      <c r="AG102" s="233">
        <f aca="true" t="shared" si="65" ref="AG102:AG109">SUM(AD102:AF102)</f>
        <v>0</v>
      </c>
      <c r="AH102" s="69">
        <v>0</v>
      </c>
      <c r="AI102" s="71">
        <v>0</v>
      </c>
      <c r="AJ102" s="71">
        <v>0</v>
      </c>
      <c r="AK102" s="546">
        <f t="shared" si="61"/>
        <v>0</v>
      </c>
      <c r="AL102" s="69">
        <v>0</v>
      </c>
      <c r="AM102" s="71">
        <v>0</v>
      </c>
      <c r="AN102" s="71">
        <v>0</v>
      </c>
      <c r="AO102" s="546">
        <f t="shared" si="62"/>
        <v>0</v>
      </c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44"/>
      <c r="BF102" s="193">
        <f t="shared" si="55"/>
        <v>3</v>
      </c>
    </row>
    <row r="103" spans="1:58" ht="13.5">
      <c r="A103" s="794"/>
      <c r="B103" s="794"/>
      <c r="C103" s="794"/>
      <c r="D103" s="794"/>
      <c r="E103" s="834"/>
      <c r="F103" s="837">
        <v>100</v>
      </c>
      <c r="G103" s="840" t="s">
        <v>220</v>
      </c>
      <c r="H103" s="843" t="s">
        <v>83</v>
      </c>
      <c r="I103" s="68" t="s">
        <v>84</v>
      </c>
      <c r="J103" s="169">
        <v>0</v>
      </c>
      <c r="K103" s="71">
        <v>0</v>
      </c>
      <c r="L103" s="71">
        <v>0</v>
      </c>
      <c r="M103" s="233">
        <f t="shared" si="58"/>
        <v>0</v>
      </c>
      <c r="N103" s="169">
        <v>0</v>
      </c>
      <c r="O103" s="71">
        <v>2</v>
      </c>
      <c r="P103" s="71">
        <v>0</v>
      </c>
      <c r="Q103" s="233">
        <f t="shared" si="59"/>
        <v>2</v>
      </c>
      <c r="R103" s="169">
        <v>0</v>
      </c>
      <c r="S103" s="71">
        <v>0</v>
      </c>
      <c r="T103" s="71">
        <v>0</v>
      </c>
      <c r="U103" s="233">
        <f t="shared" si="60"/>
        <v>0</v>
      </c>
      <c r="V103" s="169">
        <v>0</v>
      </c>
      <c r="W103" s="71">
        <v>0</v>
      </c>
      <c r="X103" s="71">
        <v>0</v>
      </c>
      <c r="Y103" s="233">
        <f t="shared" si="63"/>
        <v>0</v>
      </c>
      <c r="Z103" s="169">
        <v>0</v>
      </c>
      <c r="AA103" s="71">
        <v>0</v>
      </c>
      <c r="AB103" s="71">
        <v>0</v>
      </c>
      <c r="AC103" s="233">
        <f t="shared" si="64"/>
        <v>0</v>
      </c>
      <c r="AD103" s="169">
        <v>0</v>
      </c>
      <c r="AE103" s="71">
        <v>0</v>
      </c>
      <c r="AF103" s="71">
        <v>0</v>
      </c>
      <c r="AG103" s="233">
        <f t="shared" si="65"/>
        <v>0</v>
      </c>
      <c r="AH103" s="69">
        <v>0</v>
      </c>
      <c r="AI103" s="71">
        <v>0</v>
      </c>
      <c r="AJ103" s="71">
        <v>0</v>
      </c>
      <c r="AK103" s="546">
        <f t="shared" si="61"/>
        <v>0</v>
      </c>
      <c r="AL103" s="69">
        <v>0</v>
      </c>
      <c r="AM103" s="71">
        <v>0</v>
      </c>
      <c r="AN103" s="71">
        <v>0</v>
      </c>
      <c r="AO103" s="546">
        <f t="shared" si="62"/>
        <v>0</v>
      </c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44"/>
      <c r="BF103" s="193">
        <f t="shared" si="55"/>
        <v>2</v>
      </c>
    </row>
    <row r="104" spans="1:58" ht="14.25" thickBot="1">
      <c r="A104" s="794"/>
      <c r="B104" s="794"/>
      <c r="C104" s="794"/>
      <c r="D104" s="794"/>
      <c r="E104" s="835"/>
      <c r="F104" s="838">
        <v>100</v>
      </c>
      <c r="G104" s="841" t="s">
        <v>220</v>
      </c>
      <c r="H104" s="845"/>
      <c r="I104" s="73" t="s">
        <v>85</v>
      </c>
      <c r="J104" s="171">
        <v>0</v>
      </c>
      <c r="K104" s="75">
        <v>0</v>
      </c>
      <c r="L104" s="75">
        <v>0</v>
      </c>
      <c r="M104" s="234">
        <f t="shared" si="58"/>
        <v>0</v>
      </c>
      <c r="N104" s="171">
        <v>0</v>
      </c>
      <c r="O104" s="75">
        <v>0</v>
      </c>
      <c r="P104" s="75">
        <v>0</v>
      </c>
      <c r="Q104" s="234">
        <f t="shared" si="59"/>
        <v>0</v>
      </c>
      <c r="R104" s="171">
        <v>0</v>
      </c>
      <c r="S104" s="75">
        <v>0</v>
      </c>
      <c r="T104" s="75">
        <v>0</v>
      </c>
      <c r="U104" s="234">
        <f t="shared" si="60"/>
        <v>0</v>
      </c>
      <c r="V104" s="171">
        <v>0</v>
      </c>
      <c r="W104" s="75">
        <v>0</v>
      </c>
      <c r="X104" s="75">
        <v>0</v>
      </c>
      <c r="Y104" s="234">
        <f t="shared" si="63"/>
        <v>0</v>
      </c>
      <c r="Z104" s="171">
        <v>0</v>
      </c>
      <c r="AA104" s="75">
        <v>0</v>
      </c>
      <c r="AB104" s="75">
        <v>0</v>
      </c>
      <c r="AC104" s="234">
        <f t="shared" si="64"/>
        <v>0</v>
      </c>
      <c r="AD104" s="171">
        <v>0</v>
      </c>
      <c r="AE104" s="75">
        <v>0</v>
      </c>
      <c r="AF104" s="75">
        <v>0</v>
      </c>
      <c r="AG104" s="234">
        <f t="shared" si="65"/>
        <v>0</v>
      </c>
      <c r="AH104" s="74">
        <v>0</v>
      </c>
      <c r="AI104" s="75">
        <v>0</v>
      </c>
      <c r="AJ104" s="75">
        <v>0</v>
      </c>
      <c r="AK104" s="547">
        <f t="shared" si="61"/>
        <v>0</v>
      </c>
      <c r="AL104" s="74">
        <v>0</v>
      </c>
      <c r="AM104" s="75">
        <v>0</v>
      </c>
      <c r="AN104" s="75">
        <v>0</v>
      </c>
      <c r="AO104" s="547">
        <f t="shared" si="62"/>
        <v>0</v>
      </c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420"/>
      <c r="BF104" s="417">
        <f t="shared" si="55"/>
        <v>0</v>
      </c>
    </row>
    <row r="105" spans="1:58" ht="13.5">
      <c r="A105" s="794"/>
      <c r="B105" s="794"/>
      <c r="C105" s="794"/>
      <c r="D105" s="794"/>
      <c r="E105" s="846" t="s">
        <v>221</v>
      </c>
      <c r="F105" s="853">
        <v>300000</v>
      </c>
      <c r="G105" s="839" t="s">
        <v>222</v>
      </c>
      <c r="H105" s="852" t="s">
        <v>74</v>
      </c>
      <c r="I105" s="77" t="s">
        <v>207</v>
      </c>
      <c r="J105" s="83">
        <v>0</v>
      </c>
      <c r="K105" s="78">
        <v>0</v>
      </c>
      <c r="L105" s="78">
        <v>0</v>
      </c>
      <c r="M105" s="154">
        <f t="shared" si="58"/>
        <v>0</v>
      </c>
      <c r="N105" s="83">
        <v>0</v>
      </c>
      <c r="O105" s="78">
        <v>0</v>
      </c>
      <c r="P105" s="78">
        <v>0</v>
      </c>
      <c r="Q105" s="154">
        <f t="shared" si="59"/>
        <v>0</v>
      </c>
      <c r="R105" s="83">
        <v>0</v>
      </c>
      <c r="S105" s="78">
        <v>0</v>
      </c>
      <c r="T105" s="78">
        <v>0</v>
      </c>
      <c r="U105" s="373">
        <f t="shared" si="60"/>
        <v>0</v>
      </c>
      <c r="V105" s="167">
        <v>0</v>
      </c>
      <c r="W105" s="78">
        <v>0</v>
      </c>
      <c r="X105" s="78">
        <v>0</v>
      </c>
      <c r="Y105" s="232">
        <f t="shared" si="63"/>
        <v>0</v>
      </c>
      <c r="Z105" s="167">
        <v>0</v>
      </c>
      <c r="AA105" s="78">
        <v>0</v>
      </c>
      <c r="AB105" s="78">
        <v>0</v>
      </c>
      <c r="AC105" s="232">
        <f t="shared" si="64"/>
        <v>0</v>
      </c>
      <c r="AD105" s="83">
        <v>0</v>
      </c>
      <c r="AE105" s="78">
        <v>0</v>
      </c>
      <c r="AF105" s="78">
        <v>0</v>
      </c>
      <c r="AG105" s="388">
        <f t="shared" si="65"/>
        <v>0</v>
      </c>
      <c r="AH105" s="83">
        <v>0</v>
      </c>
      <c r="AI105" s="78">
        <v>0</v>
      </c>
      <c r="AJ105" s="78">
        <v>0</v>
      </c>
      <c r="AK105" s="548">
        <f t="shared" si="61"/>
        <v>0</v>
      </c>
      <c r="AL105" s="83">
        <v>0</v>
      </c>
      <c r="AM105" s="78">
        <v>0</v>
      </c>
      <c r="AN105" s="78">
        <v>0</v>
      </c>
      <c r="AO105" s="548">
        <f t="shared" si="62"/>
        <v>0</v>
      </c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419"/>
      <c r="BF105" s="413">
        <f>M105+U105+Y105+AC105+AG105+AK105+AO105</f>
        <v>0</v>
      </c>
    </row>
    <row r="106" spans="1:58" ht="13.5">
      <c r="A106" s="794"/>
      <c r="B106" s="794"/>
      <c r="C106" s="794"/>
      <c r="D106" s="794"/>
      <c r="E106" s="834"/>
      <c r="F106" s="837"/>
      <c r="G106" s="840" t="s">
        <v>220</v>
      </c>
      <c r="H106" s="843"/>
      <c r="I106" s="68" t="s">
        <v>208</v>
      </c>
      <c r="J106" s="69">
        <v>0</v>
      </c>
      <c r="K106" s="71">
        <v>0</v>
      </c>
      <c r="L106" s="71">
        <v>0</v>
      </c>
      <c r="M106" s="152">
        <f t="shared" si="58"/>
        <v>0</v>
      </c>
      <c r="N106" s="69">
        <v>0</v>
      </c>
      <c r="O106" s="71">
        <v>0</v>
      </c>
      <c r="P106" s="71">
        <v>0</v>
      </c>
      <c r="Q106" s="152">
        <f t="shared" si="59"/>
        <v>0</v>
      </c>
      <c r="R106" s="69">
        <v>0</v>
      </c>
      <c r="S106" s="71">
        <v>0</v>
      </c>
      <c r="T106" s="71">
        <v>0</v>
      </c>
      <c r="U106" s="389">
        <f t="shared" si="60"/>
        <v>0</v>
      </c>
      <c r="V106" s="169">
        <v>0</v>
      </c>
      <c r="W106" s="71">
        <v>0</v>
      </c>
      <c r="X106" s="71">
        <v>0</v>
      </c>
      <c r="Y106" s="233">
        <f t="shared" si="63"/>
        <v>0</v>
      </c>
      <c r="Z106" s="169">
        <v>0</v>
      </c>
      <c r="AA106" s="71">
        <v>0</v>
      </c>
      <c r="AB106" s="71">
        <v>0</v>
      </c>
      <c r="AC106" s="233">
        <f t="shared" si="64"/>
        <v>0</v>
      </c>
      <c r="AD106" s="69">
        <v>0</v>
      </c>
      <c r="AE106" s="71">
        <v>0</v>
      </c>
      <c r="AF106" s="71">
        <v>0</v>
      </c>
      <c r="AG106" s="386">
        <f t="shared" si="65"/>
        <v>0</v>
      </c>
      <c r="AH106" s="69">
        <v>0</v>
      </c>
      <c r="AI106" s="71">
        <v>0</v>
      </c>
      <c r="AJ106" s="71">
        <v>0</v>
      </c>
      <c r="AK106" s="546">
        <f t="shared" si="61"/>
        <v>0</v>
      </c>
      <c r="AL106" s="69">
        <v>0</v>
      </c>
      <c r="AM106" s="71">
        <v>0</v>
      </c>
      <c r="AN106" s="71">
        <v>0</v>
      </c>
      <c r="AO106" s="546">
        <f t="shared" si="62"/>
        <v>0</v>
      </c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44"/>
      <c r="BF106" s="414">
        <f aca="true" t="shared" si="66" ref="BF106:BF114">M106+U106+Y106+AC106+AG106+AK106+AO106</f>
        <v>0</v>
      </c>
    </row>
    <row r="107" spans="1:58" ht="13.5">
      <c r="A107" s="794"/>
      <c r="B107" s="794"/>
      <c r="C107" s="794"/>
      <c r="D107" s="794"/>
      <c r="E107" s="834"/>
      <c r="F107" s="837"/>
      <c r="G107" s="840" t="s">
        <v>220</v>
      </c>
      <c r="H107" s="843"/>
      <c r="I107" s="68" t="s">
        <v>209</v>
      </c>
      <c r="J107" s="69">
        <v>0</v>
      </c>
      <c r="K107" s="71">
        <v>0</v>
      </c>
      <c r="L107" s="71">
        <v>0</v>
      </c>
      <c r="M107" s="152">
        <f t="shared" si="58"/>
        <v>0</v>
      </c>
      <c r="N107" s="69">
        <v>0</v>
      </c>
      <c r="O107" s="71">
        <v>0</v>
      </c>
      <c r="P107" s="71">
        <v>0</v>
      </c>
      <c r="Q107" s="152">
        <f t="shared" si="59"/>
        <v>0</v>
      </c>
      <c r="R107" s="69">
        <v>0</v>
      </c>
      <c r="S107" s="71">
        <v>0</v>
      </c>
      <c r="T107" s="71">
        <v>0</v>
      </c>
      <c r="U107" s="389">
        <f t="shared" si="60"/>
        <v>0</v>
      </c>
      <c r="V107" s="169">
        <v>0</v>
      </c>
      <c r="W107" s="71">
        <v>0</v>
      </c>
      <c r="X107" s="71">
        <v>0</v>
      </c>
      <c r="Y107" s="233">
        <f t="shared" si="63"/>
        <v>0</v>
      </c>
      <c r="Z107" s="169">
        <v>0</v>
      </c>
      <c r="AA107" s="71">
        <v>0</v>
      </c>
      <c r="AB107" s="71">
        <v>0</v>
      </c>
      <c r="AC107" s="233">
        <f t="shared" si="64"/>
        <v>0</v>
      </c>
      <c r="AD107" s="69">
        <v>0</v>
      </c>
      <c r="AE107" s="71">
        <v>0</v>
      </c>
      <c r="AF107" s="71">
        <v>0</v>
      </c>
      <c r="AG107" s="386">
        <f t="shared" si="65"/>
        <v>0</v>
      </c>
      <c r="AH107" s="69">
        <v>0</v>
      </c>
      <c r="AI107" s="71">
        <v>0</v>
      </c>
      <c r="AJ107" s="71">
        <v>0</v>
      </c>
      <c r="AK107" s="546">
        <f t="shared" si="61"/>
        <v>0</v>
      </c>
      <c r="AL107" s="69">
        <v>0</v>
      </c>
      <c r="AM107" s="71">
        <v>0</v>
      </c>
      <c r="AN107" s="71">
        <v>0</v>
      </c>
      <c r="AO107" s="546">
        <f t="shared" si="62"/>
        <v>0</v>
      </c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44"/>
      <c r="BF107" s="414">
        <f t="shared" si="66"/>
        <v>0</v>
      </c>
    </row>
    <row r="108" spans="1:58" ht="13.5">
      <c r="A108" s="794"/>
      <c r="B108" s="794"/>
      <c r="C108" s="794"/>
      <c r="D108" s="794"/>
      <c r="E108" s="834"/>
      <c r="F108" s="837"/>
      <c r="G108" s="840" t="s">
        <v>220</v>
      </c>
      <c r="H108" s="843"/>
      <c r="I108" s="68" t="s">
        <v>210</v>
      </c>
      <c r="J108" s="69">
        <v>0</v>
      </c>
      <c r="K108" s="71">
        <v>0</v>
      </c>
      <c r="L108" s="71">
        <v>0</v>
      </c>
      <c r="M108" s="152">
        <f t="shared" si="58"/>
        <v>0</v>
      </c>
      <c r="N108" s="69">
        <v>0</v>
      </c>
      <c r="O108" s="71">
        <v>0</v>
      </c>
      <c r="P108" s="71">
        <v>0</v>
      </c>
      <c r="Q108" s="152">
        <f t="shared" si="59"/>
        <v>0</v>
      </c>
      <c r="R108" s="69">
        <v>0</v>
      </c>
      <c r="S108" s="71">
        <v>0</v>
      </c>
      <c r="T108" s="71">
        <v>0</v>
      </c>
      <c r="U108" s="389">
        <f t="shared" si="60"/>
        <v>0</v>
      </c>
      <c r="V108" s="169">
        <v>0</v>
      </c>
      <c r="W108" s="71">
        <v>0</v>
      </c>
      <c r="X108" s="71">
        <v>0</v>
      </c>
      <c r="Y108" s="233">
        <f t="shared" si="63"/>
        <v>0</v>
      </c>
      <c r="Z108" s="169">
        <v>0</v>
      </c>
      <c r="AA108" s="71">
        <v>0</v>
      </c>
      <c r="AB108" s="71">
        <v>0</v>
      </c>
      <c r="AC108" s="233">
        <f t="shared" si="64"/>
        <v>0</v>
      </c>
      <c r="AD108" s="69">
        <v>0</v>
      </c>
      <c r="AE108" s="71">
        <v>0</v>
      </c>
      <c r="AF108" s="71">
        <v>0</v>
      </c>
      <c r="AG108" s="386">
        <f t="shared" si="65"/>
        <v>0</v>
      </c>
      <c r="AH108" s="69">
        <v>0</v>
      </c>
      <c r="AI108" s="71">
        <v>0</v>
      </c>
      <c r="AJ108" s="71">
        <v>0</v>
      </c>
      <c r="AK108" s="546">
        <f t="shared" si="61"/>
        <v>0</v>
      </c>
      <c r="AL108" s="69">
        <v>0</v>
      </c>
      <c r="AM108" s="71">
        <v>0</v>
      </c>
      <c r="AN108" s="71">
        <v>0</v>
      </c>
      <c r="AO108" s="546">
        <f t="shared" si="62"/>
        <v>0</v>
      </c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44"/>
      <c r="BF108" s="414">
        <f t="shared" si="66"/>
        <v>0</v>
      </c>
    </row>
    <row r="109" spans="1:58" ht="13.5">
      <c r="A109" s="794"/>
      <c r="B109" s="794"/>
      <c r="C109" s="794"/>
      <c r="D109" s="794"/>
      <c r="E109" s="834"/>
      <c r="F109" s="837"/>
      <c r="G109" s="840" t="s">
        <v>220</v>
      </c>
      <c r="H109" s="843"/>
      <c r="I109" s="68" t="s">
        <v>211</v>
      </c>
      <c r="J109" s="69">
        <v>0</v>
      </c>
      <c r="K109" s="71">
        <v>0</v>
      </c>
      <c r="L109" s="71">
        <v>0</v>
      </c>
      <c r="M109" s="152">
        <f t="shared" si="58"/>
        <v>0</v>
      </c>
      <c r="N109" s="69">
        <v>0</v>
      </c>
      <c r="O109" s="71">
        <v>0</v>
      </c>
      <c r="P109" s="71">
        <v>0</v>
      </c>
      <c r="Q109" s="152">
        <f t="shared" si="59"/>
        <v>0</v>
      </c>
      <c r="R109" s="69">
        <v>0</v>
      </c>
      <c r="S109" s="71">
        <v>0</v>
      </c>
      <c r="T109" s="71">
        <v>0</v>
      </c>
      <c r="U109" s="389">
        <f t="shared" si="60"/>
        <v>0</v>
      </c>
      <c r="V109" s="169">
        <v>0</v>
      </c>
      <c r="W109" s="71">
        <v>0</v>
      </c>
      <c r="X109" s="71">
        <v>0</v>
      </c>
      <c r="Y109" s="233">
        <f t="shared" si="63"/>
        <v>0</v>
      </c>
      <c r="Z109" s="169">
        <v>0</v>
      </c>
      <c r="AA109" s="71">
        <v>0</v>
      </c>
      <c r="AB109" s="71">
        <v>0</v>
      </c>
      <c r="AC109" s="233">
        <f t="shared" si="64"/>
        <v>0</v>
      </c>
      <c r="AD109" s="69">
        <v>0</v>
      </c>
      <c r="AE109" s="71">
        <v>0</v>
      </c>
      <c r="AF109" s="71">
        <v>0</v>
      </c>
      <c r="AG109" s="386">
        <f t="shared" si="65"/>
        <v>0</v>
      </c>
      <c r="AH109" s="69">
        <v>0</v>
      </c>
      <c r="AI109" s="71">
        <v>0</v>
      </c>
      <c r="AJ109" s="71">
        <v>0</v>
      </c>
      <c r="AK109" s="546">
        <f t="shared" si="61"/>
        <v>0</v>
      </c>
      <c r="AL109" s="69">
        <v>0</v>
      </c>
      <c r="AM109" s="71">
        <v>0</v>
      </c>
      <c r="AN109" s="71">
        <v>0</v>
      </c>
      <c r="AO109" s="546">
        <f t="shared" si="62"/>
        <v>0</v>
      </c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44"/>
      <c r="BF109" s="414">
        <f t="shared" si="66"/>
        <v>0</v>
      </c>
    </row>
    <row r="110" spans="1:58" ht="40.5">
      <c r="A110" s="794"/>
      <c r="B110" s="794"/>
      <c r="C110" s="794"/>
      <c r="D110" s="794"/>
      <c r="E110" s="834"/>
      <c r="F110" s="837"/>
      <c r="G110" s="840" t="s">
        <v>220</v>
      </c>
      <c r="H110" s="843"/>
      <c r="I110" s="129" t="s">
        <v>222</v>
      </c>
      <c r="J110" s="69">
        <f aca="true" t="shared" si="67" ref="J110:U110">SUM(J105:J109)</f>
        <v>0</v>
      </c>
      <c r="K110" s="71">
        <f t="shared" si="67"/>
        <v>0</v>
      </c>
      <c r="L110" s="71">
        <f t="shared" si="67"/>
        <v>0</v>
      </c>
      <c r="M110" s="152">
        <f t="shared" si="67"/>
        <v>0</v>
      </c>
      <c r="N110" s="69">
        <f t="shared" si="67"/>
        <v>0</v>
      </c>
      <c r="O110" s="71">
        <f t="shared" si="67"/>
        <v>0</v>
      </c>
      <c r="P110" s="71">
        <f t="shared" si="67"/>
        <v>0</v>
      </c>
      <c r="Q110" s="152">
        <f t="shared" si="67"/>
        <v>0</v>
      </c>
      <c r="R110" s="69">
        <f t="shared" si="67"/>
        <v>0</v>
      </c>
      <c r="S110" s="71">
        <f t="shared" si="67"/>
        <v>0</v>
      </c>
      <c r="T110" s="71">
        <f t="shared" si="67"/>
        <v>0</v>
      </c>
      <c r="U110" s="389">
        <f t="shared" si="67"/>
        <v>0</v>
      </c>
      <c r="V110" s="169">
        <f aca="true" t="shared" si="68" ref="V110:AO110">SUM(V105:V109)</f>
        <v>0</v>
      </c>
      <c r="W110" s="71">
        <f t="shared" si="68"/>
        <v>0</v>
      </c>
      <c r="X110" s="71">
        <f t="shared" si="68"/>
        <v>0</v>
      </c>
      <c r="Y110" s="233">
        <f t="shared" si="68"/>
        <v>0</v>
      </c>
      <c r="Z110" s="169">
        <f t="shared" si="68"/>
        <v>0</v>
      </c>
      <c r="AA110" s="71">
        <f t="shared" si="68"/>
        <v>0</v>
      </c>
      <c r="AB110" s="71">
        <f t="shared" si="68"/>
        <v>0</v>
      </c>
      <c r="AC110" s="233">
        <f t="shared" si="68"/>
        <v>0</v>
      </c>
      <c r="AD110" s="69">
        <f t="shared" si="68"/>
        <v>0</v>
      </c>
      <c r="AE110" s="71">
        <f t="shared" si="68"/>
        <v>0</v>
      </c>
      <c r="AF110" s="71">
        <f t="shared" si="68"/>
        <v>0</v>
      </c>
      <c r="AG110" s="386">
        <f t="shared" si="68"/>
        <v>0</v>
      </c>
      <c r="AH110" s="69">
        <f t="shared" si="68"/>
        <v>0</v>
      </c>
      <c r="AI110" s="71">
        <f t="shared" si="68"/>
        <v>0</v>
      </c>
      <c r="AJ110" s="71">
        <f t="shared" si="68"/>
        <v>0</v>
      </c>
      <c r="AK110" s="546">
        <f t="shared" si="68"/>
        <v>0</v>
      </c>
      <c r="AL110" s="69">
        <f t="shared" si="68"/>
        <v>0</v>
      </c>
      <c r="AM110" s="71">
        <f t="shared" si="68"/>
        <v>0</v>
      </c>
      <c r="AN110" s="71">
        <f t="shared" si="68"/>
        <v>0</v>
      </c>
      <c r="AO110" s="546">
        <f t="shared" si="68"/>
        <v>0</v>
      </c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44"/>
      <c r="BF110" s="414">
        <f t="shared" si="66"/>
        <v>0</v>
      </c>
    </row>
    <row r="111" spans="1:58" ht="13.5">
      <c r="A111" s="794"/>
      <c r="B111" s="794"/>
      <c r="C111" s="794"/>
      <c r="D111" s="794"/>
      <c r="E111" s="834"/>
      <c r="F111" s="837"/>
      <c r="G111" s="840" t="s">
        <v>220</v>
      </c>
      <c r="H111" s="844" t="s">
        <v>80</v>
      </c>
      <c r="I111" s="68" t="s">
        <v>81</v>
      </c>
      <c r="J111" s="69">
        <v>0</v>
      </c>
      <c r="K111" s="71">
        <v>0</v>
      </c>
      <c r="L111" s="71">
        <v>0</v>
      </c>
      <c r="M111" s="152">
        <f aca="true" t="shared" si="69" ref="M111:M119">SUM(J111:L111)</f>
        <v>0</v>
      </c>
      <c r="N111" s="69">
        <v>0</v>
      </c>
      <c r="O111" s="71">
        <v>0</v>
      </c>
      <c r="P111" s="71">
        <v>0</v>
      </c>
      <c r="Q111" s="152">
        <f>SUM(N111:P111)</f>
        <v>0</v>
      </c>
      <c r="R111" s="69">
        <v>0</v>
      </c>
      <c r="S111" s="71">
        <v>0</v>
      </c>
      <c r="T111" s="71">
        <v>0</v>
      </c>
      <c r="U111" s="389">
        <f>SUM(R111:T111)</f>
        <v>0</v>
      </c>
      <c r="V111" s="169">
        <v>0</v>
      </c>
      <c r="W111" s="71">
        <v>0</v>
      </c>
      <c r="X111" s="71">
        <v>0</v>
      </c>
      <c r="Y111" s="233">
        <f>SUM(V111:X111)</f>
        <v>0</v>
      </c>
      <c r="Z111" s="169">
        <v>0</v>
      </c>
      <c r="AA111" s="71">
        <v>0</v>
      </c>
      <c r="AB111" s="71">
        <v>0</v>
      </c>
      <c r="AC111" s="233">
        <f>SUM(Z111:AB111)</f>
        <v>0</v>
      </c>
      <c r="AD111" s="69">
        <v>0</v>
      </c>
      <c r="AE111" s="71">
        <v>0</v>
      </c>
      <c r="AF111" s="71">
        <v>0</v>
      </c>
      <c r="AG111" s="386">
        <f>SUM(AD111:AF111)</f>
        <v>0</v>
      </c>
      <c r="AH111" s="69">
        <v>0</v>
      </c>
      <c r="AI111" s="71">
        <v>0</v>
      </c>
      <c r="AJ111" s="71">
        <v>0</v>
      </c>
      <c r="AK111" s="546">
        <f aca="true" t="shared" si="70" ref="AK111:AK119">SUM(AH111:AJ111)</f>
        <v>0</v>
      </c>
      <c r="AL111" s="69">
        <v>0</v>
      </c>
      <c r="AM111" s="71">
        <v>0</v>
      </c>
      <c r="AN111" s="71">
        <v>0</v>
      </c>
      <c r="AO111" s="546">
        <f aca="true" t="shared" si="71" ref="AO111:AO119">SUM(AL111:AN111)</f>
        <v>0</v>
      </c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44"/>
      <c r="BF111" s="414">
        <f t="shared" si="66"/>
        <v>0</v>
      </c>
    </row>
    <row r="112" spans="1:58" ht="13.5">
      <c r="A112" s="794"/>
      <c r="B112" s="794"/>
      <c r="C112" s="794"/>
      <c r="D112" s="794"/>
      <c r="E112" s="834"/>
      <c r="F112" s="837"/>
      <c r="G112" s="840" t="s">
        <v>220</v>
      </c>
      <c r="H112" s="844"/>
      <c r="I112" s="68" t="s">
        <v>82</v>
      </c>
      <c r="J112" s="69">
        <v>0</v>
      </c>
      <c r="K112" s="71">
        <v>0</v>
      </c>
      <c r="L112" s="71">
        <v>0</v>
      </c>
      <c r="M112" s="152">
        <f t="shared" si="69"/>
        <v>0</v>
      </c>
      <c r="N112" s="69">
        <v>0</v>
      </c>
      <c r="O112" s="71">
        <v>0</v>
      </c>
      <c r="P112" s="71">
        <v>0</v>
      </c>
      <c r="Q112" s="152">
        <f aca="true" t="shared" si="72" ref="Q112:Q119">SUM(N112:P112)</f>
        <v>0</v>
      </c>
      <c r="R112" s="69">
        <v>0</v>
      </c>
      <c r="S112" s="71">
        <v>0</v>
      </c>
      <c r="T112" s="71">
        <v>0</v>
      </c>
      <c r="U112" s="389">
        <f aca="true" t="shared" si="73" ref="U112:U119">SUM(R112:T112)</f>
        <v>0</v>
      </c>
      <c r="V112" s="169">
        <v>0</v>
      </c>
      <c r="W112" s="71">
        <v>0</v>
      </c>
      <c r="X112" s="71">
        <v>0</v>
      </c>
      <c r="Y112" s="233">
        <f aca="true" t="shared" si="74" ref="Y112:Y119">SUM(V112:X112)</f>
        <v>0</v>
      </c>
      <c r="Z112" s="169">
        <v>0</v>
      </c>
      <c r="AA112" s="71">
        <v>0</v>
      </c>
      <c r="AB112" s="71">
        <v>0</v>
      </c>
      <c r="AC112" s="233">
        <f aca="true" t="shared" si="75" ref="AC112:AC119">SUM(Z112:AB112)</f>
        <v>0</v>
      </c>
      <c r="AD112" s="69">
        <v>0</v>
      </c>
      <c r="AE112" s="71">
        <v>0</v>
      </c>
      <c r="AF112" s="71">
        <v>0</v>
      </c>
      <c r="AG112" s="386">
        <f aca="true" t="shared" si="76" ref="AG112:AG119">SUM(AD112:AF112)</f>
        <v>0</v>
      </c>
      <c r="AH112" s="69">
        <v>0</v>
      </c>
      <c r="AI112" s="71">
        <v>0</v>
      </c>
      <c r="AJ112" s="71">
        <v>0</v>
      </c>
      <c r="AK112" s="546">
        <f t="shared" si="70"/>
        <v>0</v>
      </c>
      <c r="AL112" s="69">
        <v>0</v>
      </c>
      <c r="AM112" s="71">
        <v>0</v>
      </c>
      <c r="AN112" s="71">
        <v>0</v>
      </c>
      <c r="AO112" s="546">
        <f t="shared" si="71"/>
        <v>0</v>
      </c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44"/>
      <c r="BF112" s="414">
        <f t="shared" si="66"/>
        <v>0</v>
      </c>
    </row>
    <row r="113" spans="1:58" ht="13.5">
      <c r="A113" s="794"/>
      <c r="B113" s="794"/>
      <c r="C113" s="794"/>
      <c r="D113" s="794"/>
      <c r="E113" s="834"/>
      <c r="F113" s="837"/>
      <c r="G113" s="840" t="s">
        <v>220</v>
      </c>
      <c r="H113" s="843" t="s">
        <v>83</v>
      </c>
      <c r="I113" s="68" t="s">
        <v>84</v>
      </c>
      <c r="J113" s="69">
        <v>0</v>
      </c>
      <c r="K113" s="71">
        <v>0</v>
      </c>
      <c r="L113" s="71">
        <v>0</v>
      </c>
      <c r="M113" s="152">
        <f t="shared" si="69"/>
        <v>0</v>
      </c>
      <c r="N113" s="69">
        <v>0</v>
      </c>
      <c r="O113" s="71">
        <v>0</v>
      </c>
      <c r="P113" s="71">
        <v>0</v>
      </c>
      <c r="Q113" s="152">
        <f t="shared" si="72"/>
        <v>0</v>
      </c>
      <c r="R113" s="69">
        <v>0</v>
      </c>
      <c r="S113" s="71">
        <v>0</v>
      </c>
      <c r="T113" s="71">
        <v>0</v>
      </c>
      <c r="U113" s="389">
        <f t="shared" si="73"/>
        <v>0</v>
      </c>
      <c r="V113" s="169">
        <v>0</v>
      </c>
      <c r="W113" s="71">
        <v>0</v>
      </c>
      <c r="X113" s="71">
        <v>0</v>
      </c>
      <c r="Y113" s="233">
        <f t="shared" si="74"/>
        <v>0</v>
      </c>
      <c r="Z113" s="169">
        <v>0</v>
      </c>
      <c r="AA113" s="71">
        <v>0</v>
      </c>
      <c r="AB113" s="71">
        <v>0</v>
      </c>
      <c r="AC113" s="233">
        <f t="shared" si="75"/>
        <v>0</v>
      </c>
      <c r="AD113" s="69">
        <v>0</v>
      </c>
      <c r="AE113" s="71">
        <v>0</v>
      </c>
      <c r="AF113" s="71">
        <v>0</v>
      </c>
      <c r="AG113" s="386">
        <f t="shared" si="76"/>
        <v>0</v>
      </c>
      <c r="AH113" s="69">
        <v>0</v>
      </c>
      <c r="AI113" s="71">
        <v>0</v>
      </c>
      <c r="AJ113" s="71">
        <v>0</v>
      </c>
      <c r="AK113" s="546">
        <f t="shared" si="70"/>
        <v>0</v>
      </c>
      <c r="AL113" s="69">
        <v>0</v>
      </c>
      <c r="AM113" s="71">
        <v>0</v>
      </c>
      <c r="AN113" s="71">
        <v>0</v>
      </c>
      <c r="AO113" s="546">
        <f t="shared" si="71"/>
        <v>0</v>
      </c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44"/>
      <c r="BF113" s="414">
        <f t="shared" si="66"/>
        <v>0</v>
      </c>
    </row>
    <row r="114" spans="1:58" ht="14.25" thickBot="1">
      <c r="A114" s="794"/>
      <c r="B114" s="794"/>
      <c r="C114" s="794"/>
      <c r="D114" s="794"/>
      <c r="E114" s="835"/>
      <c r="F114" s="838"/>
      <c r="G114" s="841" t="s">
        <v>220</v>
      </c>
      <c r="H114" s="845"/>
      <c r="I114" s="73" t="s">
        <v>85</v>
      </c>
      <c r="J114" s="74">
        <v>0</v>
      </c>
      <c r="K114" s="75">
        <v>0</v>
      </c>
      <c r="L114" s="75">
        <v>0</v>
      </c>
      <c r="M114" s="153">
        <f t="shared" si="69"/>
        <v>0</v>
      </c>
      <c r="N114" s="74">
        <v>0</v>
      </c>
      <c r="O114" s="75">
        <v>0</v>
      </c>
      <c r="P114" s="75">
        <v>0</v>
      </c>
      <c r="Q114" s="153">
        <f t="shared" si="72"/>
        <v>0</v>
      </c>
      <c r="R114" s="137">
        <v>0</v>
      </c>
      <c r="S114" s="139">
        <v>0</v>
      </c>
      <c r="T114" s="139">
        <v>0</v>
      </c>
      <c r="U114" s="408">
        <f t="shared" si="73"/>
        <v>0</v>
      </c>
      <c r="V114" s="171">
        <v>0</v>
      </c>
      <c r="W114" s="75">
        <v>0</v>
      </c>
      <c r="X114" s="75">
        <v>0</v>
      </c>
      <c r="Y114" s="234">
        <f t="shared" si="74"/>
        <v>0</v>
      </c>
      <c r="Z114" s="171">
        <v>0</v>
      </c>
      <c r="AA114" s="75">
        <v>0</v>
      </c>
      <c r="AB114" s="75">
        <v>0</v>
      </c>
      <c r="AC114" s="234">
        <f t="shared" si="75"/>
        <v>0</v>
      </c>
      <c r="AD114" s="74">
        <v>0</v>
      </c>
      <c r="AE114" s="75">
        <v>0</v>
      </c>
      <c r="AF114" s="75">
        <v>0</v>
      </c>
      <c r="AG114" s="387">
        <f t="shared" si="76"/>
        <v>0</v>
      </c>
      <c r="AH114" s="74">
        <v>0</v>
      </c>
      <c r="AI114" s="75">
        <v>0</v>
      </c>
      <c r="AJ114" s="75">
        <v>0</v>
      </c>
      <c r="AK114" s="547">
        <f t="shared" si="70"/>
        <v>0</v>
      </c>
      <c r="AL114" s="74">
        <v>0</v>
      </c>
      <c r="AM114" s="75">
        <v>0</v>
      </c>
      <c r="AN114" s="75">
        <v>0</v>
      </c>
      <c r="AO114" s="547">
        <f t="shared" si="71"/>
        <v>0</v>
      </c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420"/>
      <c r="BF114" s="416">
        <f t="shared" si="66"/>
        <v>0</v>
      </c>
    </row>
    <row r="115" spans="1:58" ht="13.5">
      <c r="A115" s="794"/>
      <c r="B115" s="794"/>
      <c r="C115" s="794"/>
      <c r="D115" s="794"/>
      <c r="E115" s="846" t="s">
        <v>217</v>
      </c>
      <c r="F115" s="847">
        <v>0.5</v>
      </c>
      <c r="G115" s="850" t="s">
        <v>223</v>
      </c>
      <c r="H115" s="852" t="s">
        <v>74</v>
      </c>
      <c r="I115" s="77" t="s">
        <v>75</v>
      </c>
      <c r="J115" s="167">
        <v>0</v>
      </c>
      <c r="K115" s="78">
        <v>0</v>
      </c>
      <c r="L115" s="78">
        <v>0</v>
      </c>
      <c r="M115" s="232">
        <f t="shared" si="69"/>
        <v>0</v>
      </c>
      <c r="N115" s="257">
        <v>0</v>
      </c>
      <c r="O115" s="256">
        <v>0</v>
      </c>
      <c r="P115" s="256">
        <v>0</v>
      </c>
      <c r="Q115" s="195">
        <f t="shared" si="72"/>
        <v>0</v>
      </c>
      <c r="R115" s="167">
        <v>0</v>
      </c>
      <c r="S115" s="78">
        <v>0</v>
      </c>
      <c r="T115" s="78">
        <v>0</v>
      </c>
      <c r="U115" s="168">
        <f t="shared" si="73"/>
        <v>0</v>
      </c>
      <c r="V115" s="83">
        <v>0</v>
      </c>
      <c r="W115" s="78">
        <v>0</v>
      </c>
      <c r="X115" s="78">
        <v>0</v>
      </c>
      <c r="Y115" s="388">
        <f t="shared" si="74"/>
        <v>0</v>
      </c>
      <c r="Z115" s="83">
        <v>0</v>
      </c>
      <c r="AA115" s="78">
        <v>0</v>
      </c>
      <c r="AB115" s="78">
        <v>0</v>
      </c>
      <c r="AC115" s="388">
        <f t="shared" si="75"/>
        <v>0</v>
      </c>
      <c r="AD115" s="83">
        <v>0</v>
      </c>
      <c r="AE115" s="78">
        <v>0</v>
      </c>
      <c r="AF115" s="78">
        <v>0</v>
      </c>
      <c r="AG115" s="388">
        <f t="shared" si="76"/>
        <v>0</v>
      </c>
      <c r="AH115" s="83">
        <v>0</v>
      </c>
      <c r="AI115" s="78">
        <v>0</v>
      </c>
      <c r="AJ115" s="78">
        <v>0</v>
      </c>
      <c r="AK115" s="548">
        <f t="shared" si="70"/>
        <v>0</v>
      </c>
      <c r="AL115" s="83">
        <v>0</v>
      </c>
      <c r="AM115" s="78">
        <v>0</v>
      </c>
      <c r="AN115" s="78">
        <v>0</v>
      </c>
      <c r="AO115" s="548">
        <f t="shared" si="71"/>
        <v>0</v>
      </c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419"/>
      <c r="BF115" s="413">
        <f>M115+Q115+U115+Y115+AC115+AG115+AK115+AO115</f>
        <v>0</v>
      </c>
    </row>
    <row r="116" spans="1:58" ht="13.5">
      <c r="A116" s="794"/>
      <c r="B116" s="794"/>
      <c r="C116" s="794"/>
      <c r="D116" s="794"/>
      <c r="E116" s="834"/>
      <c r="F116" s="848">
        <v>0.5</v>
      </c>
      <c r="G116" s="840" t="s">
        <v>223</v>
      </c>
      <c r="H116" s="843"/>
      <c r="I116" s="68" t="s">
        <v>76</v>
      </c>
      <c r="J116" s="169">
        <v>0</v>
      </c>
      <c r="K116" s="71">
        <v>0</v>
      </c>
      <c r="L116" s="71">
        <v>0</v>
      </c>
      <c r="M116" s="233">
        <f t="shared" si="69"/>
        <v>0</v>
      </c>
      <c r="N116" s="258">
        <v>0</v>
      </c>
      <c r="O116" s="159">
        <v>0</v>
      </c>
      <c r="P116" s="159">
        <v>0</v>
      </c>
      <c r="Q116" s="184">
        <f t="shared" si="72"/>
        <v>0</v>
      </c>
      <c r="R116" s="169">
        <v>0</v>
      </c>
      <c r="S116" s="71">
        <v>0</v>
      </c>
      <c r="T116" s="71">
        <v>0</v>
      </c>
      <c r="U116" s="170">
        <f t="shared" si="73"/>
        <v>0</v>
      </c>
      <c r="V116" s="69">
        <v>0</v>
      </c>
      <c r="W116" s="71">
        <v>0</v>
      </c>
      <c r="X116" s="71">
        <v>0</v>
      </c>
      <c r="Y116" s="386">
        <f t="shared" si="74"/>
        <v>0</v>
      </c>
      <c r="Z116" s="69">
        <v>0</v>
      </c>
      <c r="AA116" s="71">
        <v>0</v>
      </c>
      <c r="AB116" s="71">
        <v>0</v>
      </c>
      <c r="AC116" s="386">
        <f t="shared" si="75"/>
        <v>0</v>
      </c>
      <c r="AD116" s="69">
        <v>0</v>
      </c>
      <c r="AE116" s="71">
        <v>0</v>
      </c>
      <c r="AF116" s="71">
        <v>0</v>
      </c>
      <c r="AG116" s="386">
        <f t="shared" si="76"/>
        <v>0</v>
      </c>
      <c r="AH116" s="69">
        <v>0</v>
      </c>
      <c r="AI116" s="71">
        <v>0</v>
      </c>
      <c r="AJ116" s="71">
        <v>0</v>
      </c>
      <c r="AK116" s="546">
        <f t="shared" si="70"/>
        <v>0</v>
      </c>
      <c r="AL116" s="69">
        <v>0</v>
      </c>
      <c r="AM116" s="71">
        <v>0</v>
      </c>
      <c r="AN116" s="71">
        <v>0</v>
      </c>
      <c r="AO116" s="546">
        <f t="shared" si="71"/>
        <v>0</v>
      </c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44"/>
      <c r="BF116" s="193">
        <f aca="true" t="shared" si="77" ref="BF116:BF124">M116+Q116+U116+Y116+AC116+AG116+AK116+AO116</f>
        <v>0</v>
      </c>
    </row>
    <row r="117" spans="1:58" ht="13.5">
      <c r="A117" s="794"/>
      <c r="B117" s="794"/>
      <c r="C117" s="794"/>
      <c r="D117" s="794"/>
      <c r="E117" s="834"/>
      <c r="F117" s="848">
        <v>0.5</v>
      </c>
      <c r="G117" s="840" t="s">
        <v>223</v>
      </c>
      <c r="H117" s="843"/>
      <c r="I117" s="68" t="s">
        <v>77</v>
      </c>
      <c r="J117" s="169">
        <v>0</v>
      </c>
      <c r="K117" s="71">
        <v>0</v>
      </c>
      <c r="L117" s="71">
        <v>0</v>
      </c>
      <c r="M117" s="233">
        <f t="shared" si="69"/>
        <v>0</v>
      </c>
      <c r="N117" s="258">
        <v>0</v>
      </c>
      <c r="O117" s="159">
        <v>0</v>
      </c>
      <c r="P117" s="159">
        <v>0</v>
      </c>
      <c r="Q117" s="184">
        <f t="shared" si="72"/>
        <v>0</v>
      </c>
      <c r="R117" s="169">
        <v>1</v>
      </c>
      <c r="S117" s="71">
        <v>1</v>
      </c>
      <c r="T117" s="71">
        <v>0</v>
      </c>
      <c r="U117" s="261">
        <f>SUM(R117:T117)</f>
        <v>2</v>
      </c>
      <c r="V117" s="69">
        <v>0</v>
      </c>
      <c r="W117" s="71">
        <v>0</v>
      </c>
      <c r="X117" s="71">
        <v>0</v>
      </c>
      <c r="Y117" s="386">
        <f t="shared" si="74"/>
        <v>0</v>
      </c>
      <c r="Z117" s="69">
        <v>0</v>
      </c>
      <c r="AA117" s="71">
        <v>0</v>
      </c>
      <c r="AB117" s="71">
        <v>0</v>
      </c>
      <c r="AC117" s="386">
        <f t="shared" si="75"/>
        <v>0</v>
      </c>
      <c r="AD117" s="69">
        <v>0</v>
      </c>
      <c r="AE117" s="71">
        <v>0</v>
      </c>
      <c r="AF117" s="71">
        <v>0</v>
      </c>
      <c r="AG117" s="386">
        <f t="shared" si="76"/>
        <v>0</v>
      </c>
      <c r="AH117" s="69">
        <v>0</v>
      </c>
      <c r="AI117" s="71">
        <v>0</v>
      </c>
      <c r="AJ117" s="71">
        <v>0</v>
      </c>
      <c r="AK117" s="546">
        <f t="shared" si="70"/>
        <v>0</v>
      </c>
      <c r="AL117" s="69">
        <v>0</v>
      </c>
      <c r="AM117" s="71">
        <v>0</v>
      </c>
      <c r="AN117" s="71">
        <v>0</v>
      </c>
      <c r="AO117" s="546">
        <f t="shared" si="71"/>
        <v>0</v>
      </c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44"/>
      <c r="BF117" s="193">
        <f t="shared" si="77"/>
        <v>2</v>
      </c>
    </row>
    <row r="118" spans="1:58" ht="13.5">
      <c r="A118" s="794"/>
      <c r="B118" s="794"/>
      <c r="C118" s="794"/>
      <c r="D118" s="794"/>
      <c r="E118" s="834"/>
      <c r="F118" s="848">
        <v>0.5</v>
      </c>
      <c r="G118" s="840" t="s">
        <v>223</v>
      </c>
      <c r="H118" s="843"/>
      <c r="I118" s="68" t="s">
        <v>78</v>
      </c>
      <c r="J118" s="169">
        <v>0</v>
      </c>
      <c r="K118" s="71">
        <v>0</v>
      </c>
      <c r="L118" s="71">
        <v>0</v>
      </c>
      <c r="M118" s="233">
        <f t="shared" si="69"/>
        <v>0</v>
      </c>
      <c r="N118" s="258">
        <v>0</v>
      </c>
      <c r="O118" s="159">
        <v>0</v>
      </c>
      <c r="P118" s="159">
        <v>0</v>
      </c>
      <c r="Q118" s="184">
        <f t="shared" si="72"/>
        <v>0</v>
      </c>
      <c r="R118" s="169">
        <v>7</v>
      </c>
      <c r="S118" s="71">
        <v>5</v>
      </c>
      <c r="T118" s="71">
        <v>0</v>
      </c>
      <c r="U118" s="261">
        <f t="shared" si="73"/>
        <v>12</v>
      </c>
      <c r="V118" s="69">
        <v>0</v>
      </c>
      <c r="W118" s="71">
        <v>0</v>
      </c>
      <c r="X118" s="71">
        <v>0</v>
      </c>
      <c r="Y118" s="386">
        <f t="shared" si="74"/>
        <v>0</v>
      </c>
      <c r="Z118" s="69">
        <v>0</v>
      </c>
      <c r="AA118" s="71">
        <v>0</v>
      </c>
      <c r="AB118" s="71">
        <v>0</v>
      </c>
      <c r="AC118" s="386">
        <f t="shared" si="75"/>
        <v>0</v>
      </c>
      <c r="AD118" s="69">
        <v>0</v>
      </c>
      <c r="AE118" s="71">
        <v>0</v>
      </c>
      <c r="AF118" s="71">
        <v>0</v>
      </c>
      <c r="AG118" s="386">
        <f t="shared" si="76"/>
        <v>0</v>
      </c>
      <c r="AH118" s="69">
        <v>0</v>
      </c>
      <c r="AI118" s="71">
        <v>0</v>
      </c>
      <c r="AJ118" s="71">
        <v>0</v>
      </c>
      <c r="AK118" s="546">
        <f t="shared" si="70"/>
        <v>0</v>
      </c>
      <c r="AL118" s="69">
        <v>0</v>
      </c>
      <c r="AM118" s="71">
        <v>0</v>
      </c>
      <c r="AN118" s="71">
        <v>0</v>
      </c>
      <c r="AO118" s="546">
        <f t="shared" si="71"/>
        <v>0</v>
      </c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44"/>
      <c r="BF118" s="193">
        <f t="shared" si="77"/>
        <v>12</v>
      </c>
    </row>
    <row r="119" spans="1:58" ht="13.5">
      <c r="A119" s="794"/>
      <c r="B119" s="794"/>
      <c r="C119" s="794"/>
      <c r="D119" s="794"/>
      <c r="E119" s="834"/>
      <c r="F119" s="848">
        <v>0.5</v>
      </c>
      <c r="G119" s="840" t="s">
        <v>223</v>
      </c>
      <c r="H119" s="843"/>
      <c r="I119" s="68" t="s">
        <v>79</v>
      </c>
      <c r="J119" s="169">
        <v>0</v>
      </c>
      <c r="K119" s="71">
        <v>0</v>
      </c>
      <c r="L119" s="71">
        <v>0</v>
      </c>
      <c r="M119" s="233">
        <f t="shared" si="69"/>
        <v>0</v>
      </c>
      <c r="N119" s="258">
        <v>0</v>
      </c>
      <c r="O119" s="159">
        <v>0</v>
      </c>
      <c r="P119" s="159">
        <v>0</v>
      </c>
      <c r="Q119" s="184">
        <f t="shared" si="72"/>
        <v>0</v>
      </c>
      <c r="R119" s="169">
        <v>1</v>
      </c>
      <c r="S119" s="71">
        <v>0</v>
      </c>
      <c r="T119" s="71">
        <v>0</v>
      </c>
      <c r="U119" s="261">
        <f t="shared" si="73"/>
        <v>1</v>
      </c>
      <c r="V119" s="69">
        <v>0</v>
      </c>
      <c r="W119" s="71">
        <v>0</v>
      </c>
      <c r="X119" s="71">
        <v>0</v>
      </c>
      <c r="Y119" s="386">
        <f t="shared" si="74"/>
        <v>0</v>
      </c>
      <c r="Z119" s="69">
        <v>0</v>
      </c>
      <c r="AA119" s="71">
        <v>0</v>
      </c>
      <c r="AB119" s="71">
        <v>0</v>
      </c>
      <c r="AC119" s="386">
        <f t="shared" si="75"/>
        <v>0</v>
      </c>
      <c r="AD119" s="69">
        <v>0</v>
      </c>
      <c r="AE119" s="71">
        <v>0</v>
      </c>
      <c r="AF119" s="71">
        <v>0</v>
      </c>
      <c r="AG119" s="386">
        <f t="shared" si="76"/>
        <v>0</v>
      </c>
      <c r="AH119" s="69">
        <v>0</v>
      </c>
      <c r="AI119" s="71">
        <v>0</v>
      </c>
      <c r="AJ119" s="71">
        <v>0</v>
      </c>
      <c r="AK119" s="546">
        <f t="shared" si="70"/>
        <v>0</v>
      </c>
      <c r="AL119" s="69">
        <v>0</v>
      </c>
      <c r="AM119" s="71">
        <v>0</v>
      </c>
      <c r="AN119" s="71">
        <v>0</v>
      </c>
      <c r="AO119" s="546">
        <f t="shared" si="71"/>
        <v>0</v>
      </c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44"/>
      <c r="BF119" s="193">
        <f t="shared" si="77"/>
        <v>1</v>
      </c>
    </row>
    <row r="120" spans="1:256" ht="69.75" customHeight="1">
      <c r="A120" s="794"/>
      <c r="B120" s="794"/>
      <c r="C120" s="794"/>
      <c r="D120" s="794"/>
      <c r="E120" s="834"/>
      <c r="F120" s="848">
        <v>0.5</v>
      </c>
      <c r="G120" s="840" t="s">
        <v>223</v>
      </c>
      <c r="H120" s="843"/>
      <c r="I120" s="129" t="s">
        <v>223</v>
      </c>
      <c r="J120" s="169">
        <f aca="true" t="shared" si="78" ref="J120:T120">SUM(J115:J119)</f>
        <v>0</v>
      </c>
      <c r="K120" s="71">
        <f t="shared" si="78"/>
        <v>0</v>
      </c>
      <c r="L120" s="71">
        <f t="shared" si="78"/>
        <v>0</v>
      </c>
      <c r="M120" s="233">
        <f t="shared" si="78"/>
        <v>0</v>
      </c>
      <c r="N120" s="221">
        <f t="shared" si="78"/>
        <v>0</v>
      </c>
      <c r="O120" s="122">
        <f t="shared" si="78"/>
        <v>0</v>
      </c>
      <c r="P120" s="122">
        <f t="shared" si="78"/>
        <v>0</v>
      </c>
      <c r="Q120" s="184">
        <f t="shared" si="78"/>
        <v>0</v>
      </c>
      <c r="R120" s="221">
        <f>SUM(R115:R119)</f>
        <v>9</v>
      </c>
      <c r="S120" s="122">
        <f t="shared" si="78"/>
        <v>6</v>
      </c>
      <c r="T120" s="71">
        <f t="shared" si="78"/>
        <v>0</v>
      </c>
      <c r="U120" s="262">
        <v>1</v>
      </c>
      <c r="V120" s="69">
        <f aca="true" t="shared" si="79" ref="V120:AO120">SUM(V115:V119)</f>
        <v>0</v>
      </c>
      <c r="W120" s="71">
        <f t="shared" si="79"/>
        <v>0</v>
      </c>
      <c r="X120" s="71">
        <f t="shared" si="79"/>
        <v>0</v>
      </c>
      <c r="Y120" s="386">
        <f t="shared" si="79"/>
        <v>0</v>
      </c>
      <c r="Z120" s="69">
        <f t="shared" si="79"/>
        <v>0</v>
      </c>
      <c r="AA120" s="71">
        <f t="shared" si="79"/>
        <v>0</v>
      </c>
      <c r="AB120" s="71">
        <f t="shared" si="79"/>
        <v>0</v>
      </c>
      <c r="AC120" s="386">
        <f t="shared" si="79"/>
        <v>0</v>
      </c>
      <c r="AD120" s="69">
        <f t="shared" si="79"/>
        <v>0</v>
      </c>
      <c r="AE120" s="71">
        <f t="shared" si="79"/>
        <v>0</v>
      </c>
      <c r="AF120" s="71">
        <f t="shared" si="79"/>
        <v>0</v>
      </c>
      <c r="AG120" s="386">
        <f t="shared" si="79"/>
        <v>0</v>
      </c>
      <c r="AH120" s="69">
        <f t="shared" si="79"/>
        <v>0</v>
      </c>
      <c r="AI120" s="71">
        <f t="shared" si="79"/>
        <v>0</v>
      </c>
      <c r="AJ120" s="71">
        <f t="shared" si="79"/>
        <v>0</v>
      </c>
      <c r="AK120" s="546">
        <f t="shared" si="79"/>
        <v>0</v>
      </c>
      <c r="AL120" s="69">
        <f t="shared" si="79"/>
        <v>0</v>
      </c>
      <c r="AM120" s="71">
        <f t="shared" si="79"/>
        <v>0</v>
      </c>
      <c r="AN120" s="71">
        <f t="shared" si="79"/>
        <v>0</v>
      </c>
      <c r="AO120" s="546">
        <f t="shared" si="79"/>
        <v>0</v>
      </c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411"/>
      <c r="BF120" s="421">
        <f t="shared" si="77"/>
        <v>1</v>
      </c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  <c r="IU120" s="85"/>
      <c r="IV120" s="85"/>
    </row>
    <row r="121" spans="1:58" ht="13.5">
      <c r="A121" s="794"/>
      <c r="B121" s="794"/>
      <c r="C121" s="794"/>
      <c r="D121" s="794"/>
      <c r="E121" s="834"/>
      <c r="F121" s="848">
        <v>0.5</v>
      </c>
      <c r="G121" s="840" t="s">
        <v>223</v>
      </c>
      <c r="H121" s="844" t="s">
        <v>80</v>
      </c>
      <c r="I121" s="68" t="s">
        <v>81</v>
      </c>
      <c r="J121" s="169">
        <v>0</v>
      </c>
      <c r="K121" s="71">
        <v>0</v>
      </c>
      <c r="L121" s="71">
        <v>0</v>
      </c>
      <c r="M121" s="233">
        <f aca="true" t="shared" si="80" ref="M121:M129">SUM(J121:L121)</f>
        <v>0</v>
      </c>
      <c r="N121" s="221">
        <v>0</v>
      </c>
      <c r="O121" s="122">
        <v>0</v>
      </c>
      <c r="P121" s="122">
        <v>0</v>
      </c>
      <c r="Q121" s="184">
        <f>SUM(N121:P121)</f>
        <v>0</v>
      </c>
      <c r="R121" s="263">
        <v>9</v>
      </c>
      <c r="S121" s="259">
        <v>6</v>
      </c>
      <c r="T121" s="71">
        <v>0</v>
      </c>
      <c r="U121" s="261">
        <f>R121+S121+T121</f>
        <v>15</v>
      </c>
      <c r="V121" s="69">
        <v>0</v>
      </c>
      <c r="W121" s="71">
        <v>0</v>
      </c>
      <c r="X121" s="71">
        <v>0</v>
      </c>
      <c r="Y121" s="386">
        <f>SUM(V121:X121)</f>
        <v>0</v>
      </c>
      <c r="Z121" s="69">
        <v>0</v>
      </c>
      <c r="AA121" s="71">
        <v>0</v>
      </c>
      <c r="AB121" s="71">
        <v>0</v>
      </c>
      <c r="AC121" s="386">
        <f>SUM(Z121:AB121)</f>
        <v>0</v>
      </c>
      <c r="AD121" s="69">
        <v>0</v>
      </c>
      <c r="AE121" s="71">
        <v>0</v>
      </c>
      <c r="AF121" s="71">
        <v>0</v>
      </c>
      <c r="AG121" s="386">
        <f>SUM(AD121:AF121)</f>
        <v>0</v>
      </c>
      <c r="AH121" s="69">
        <v>0</v>
      </c>
      <c r="AI121" s="71">
        <v>0</v>
      </c>
      <c r="AJ121" s="71">
        <v>0</v>
      </c>
      <c r="AK121" s="546">
        <f aca="true" t="shared" si="81" ref="AK121:AK129">SUM(AH121:AJ121)</f>
        <v>0</v>
      </c>
      <c r="AL121" s="69">
        <v>0</v>
      </c>
      <c r="AM121" s="71">
        <v>0</v>
      </c>
      <c r="AN121" s="71">
        <v>0</v>
      </c>
      <c r="AO121" s="546">
        <f aca="true" t="shared" si="82" ref="AO121:AO129">SUM(AL121:AN121)</f>
        <v>0</v>
      </c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44"/>
      <c r="BF121" s="193">
        <f>M121+Q121+U121+Y121+AC121+AG121+AK121+AO121</f>
        <v>15</v>
      </c>
    </row>
    <row r="122" spans="1:58" ht="13.5">
      <c r="A122" s="794"/>
      <c r="B122" s="794"/>
      <c r="C122" s="794"/>
      <c r="D122" s="794"/>
      <c r="E122" s="834"/>
      <c r="F122" s="848">
        <v>0.5</v>
      </c>
      <c r="G122" s="840" t="s">
        <v>223</v>
      </c>
      <c r="H122" s="844"/>
      <c r="I122" s="68" t="s">
        <v>82</v>
      </c>
      <c r="J122" s="169">
        <v>0</v>
      </c>
      <c r="K122" s="71">
        <v>0</v>
      </c>
      <c r="L122" s="71">
        <v>0</v>
      </c>
      <c r="M122" s="233">
        <f t="shared" si="80"/>
        <v>0</v>
      </c>
      <c r="N122" s="221">
        <v>0</v>
      </c>
      <c r="O122" s="122">
        <v>0</v>
      </c>
      <c r="P122" s="122">
        <v>0</v>
      </c>
      <c r="Q122" s="184">
        <f aca="true" t="shared" si="83" ref="Q122:Q129">SUM(N122:P122)</f>
        <v>0</v>
      </c>
      <c r="R122" s="169">
        <v>0</v>
      </c>
      <c r="S122" s="71">
        <v>0</v>
      </c>
      <c r="T122" s="71">
        <v>0</v>
      </c>
      <c r="U122" s="170">
        <f aca="true" t="shared" si="84" ref="U122:U129">SUM(R122:T122)</f>
        <v>0</v>
      </c>
      <c r="V122" s="69">
        <v>0</v>
      </c>
      <c r="W122" s="71">
        <v>0</v>
      </c>
      <c r="X122" s="71">
        <v>0</v>
      </c>
      <c r="Y122" s="386">
        <f aca="true" t="shared" si="85" ref="Y122:Y129">SUM(V122:X122)</f>
        <v>0</v>
      </c>
      <c r="Z122" s="69">
        <v>0</v>
      </c>
      <c r="AA122" s="71">
        <v>0</v>
      </c>
      <c r="AB122" s="71">
        <v>0</v>
      </c>
      <c r="AC122" s="386">
        <f aca="true" t="shared" si="86" ref="AC122:AC129">SUM(Z122:AB122)</f>
        <v>0</v>
      </c>
      <c r="AD122" s="69">
        <v>0</v>
      </c>
      <c r="AE122" s="71">
        <v>0</v>
      </c>
      <c r="AF122" s="71">
        <v>0</v>
      </c>
      <c r="AG122" s="386">
        <f aca="true" t="shared" si="87" ref="AG122:AG129">SUM(AD122:AF122)</f>
        <v>0</v>
      </c>
      <c r="AH122" s="69">
        <v>0</v>
      </c>
      <c r="AI122" s="71">
        <v>0</v>
      </c>
      <c r="AJ122" s="71">
        <v>0</v>
      </c>
      <c r="AK122" s="546">
        <f t="shared" si="81"/>
        <v>0</v>
      </c>
      <c r="AL122" s="69">
        <v>0</v>
      </c>
      <c r="AM122" s="71">
        <v>0</v>
      </c>
      <c r="AN122" s="71">
        <v>0</v>
      </c>
      <c r="AO122" s="546">
        <f t="shared" si="82"/>
        <v>0</v>
      </c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44"/>
      <c r="BF122" s="193">
        <f t="shared" si="77"/>
        <v>0</v>
      </c>
    </row>
    <row r="123" spans="1:58" ht="13.5">
      <c r="A123" s="794"/>
      <c r="B123" s="794"/>
      <c r="C123" s="794"/>
      <c r="D123" s="794"/>
      <c r="E123" s="834"/>
      <c r="F123" s="848">
        <v>0.5</v>
      </c>
      <c r="G123" s="840" t="s">
        <v>223</v>
      </c>
      <c r="H123" s="843" t="s">
        <v>83</v>
      </c>
      <c r="I123" s="68" t="s">
        <v>84</v>
      </c>
      <c r="J123" s="169">
        <v>0</v>
      </c>
      <c r="K123" s="71">
        <v>0</v>
      </c>
      <c r="L123" s="71">
        <v>0</v>
      </c>
      <c r="M123" s="233">
        <f t="shared" si="80"/>
        <v>0</v>
      </c>
      <c r="N123" s="221">
        <v>0</v>
      </c>
      <c r="O123" s="122">
        <v>0</v>
      </c>
      <c r="P123" s="122">
        <v>0</v>
      </c>
      <c r="Q123" s="184">
        <f t="shared" si="83"/>
        <v>0</v>
      </c>
      <c r="R123" s="169">
        <v>0</v>
      </c>
      <c r="S123" s="71">
        <v>0</v>
      </c>
      <c r="T123" s="71">
        <v>0</v>
      </c>
      <c r="U123" s="170">
        <f t="shared" si="84"/>
        <v>0</v>
      </c>
      <c r="V123" s="69">
        <v>0</v>
      </c>
      <c r="W123" s="71">
        <v>0</v>
      </c>
      <c r="X123" s="71">
        <v>0</v>
      </c>
      <c r="Y123" s="386">
        <f t="shared" si="85"/>
        <v>0</v>
      </c>
      <c r="Z123" s="69">
        <v>0</v>
      </c>
      <c r="AA123" s="71">
        <v>0</v>
      </c>
      <c r="AB123" s="71">
        <v>0</v>
      </c>
      <c r="AC123" s="386">
        <f t="shared" si="86"/>
        <v>0</v>
      </c>
      <c r="AD123" s="69">
        <v>0</v>
      </c>
      <c r="AE123" s="71">
        <v>0</v>
      </c>
      <c r="AF123" s="71">
        <v>0</v>
      </c>
      <c r="AG123" s="386">
        <f t="shared" si="87"/>
        <v>0</v>
      </c>
      <c r="AH123" s="69">
        <v>0</v>
      </c>
      <c r="AI123" s="71">
        <v>0</v>
      </c>
      <c r="AJ123" s="71">
        <v>0</v>
      </c>
      <c r="AK123" s="546">
        <f t="shared" si="81"/>
        <v>0</v>
      </c>
      <c r="AL123" s="69">
        <v>0</v>
      </c>
      <c r="AM123" s="71">
        <v>0</v>
      </c>
      <c r="AN123" s="71">
        <v>0</v>
      </c>
      <c r="AO123" s="546">
        <f t="shared" si="82"/>
        <v>0</v>
      </c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44"/>
      <c r="BF123" s="193">
        <f t="shared" si="77"/>
        <v>0</v>
      </c>
    </row>
    <row r="124" spans="1:58" ht="14.25" thickBot="1">
      <c r="A124" s="795"/>
      <c r="B124" s="794"/>
      <c r="C124" s="794"/>
      <c r="D124" s="794"/>
      <c r="E124" s="835"/>
      <c r="F124" s="849">
        <v>0.5</v>
      </c>
      <c r="G124" s="851" t="s">
        <v>223</v>
      </c>
      <c r="H124" s="845"/>
      <c r="I124" s="73" t="s">
        <v>85</v>
      </c>
      <c r="J124" s="171">
        <v>0</v>
      </c>
      <c r="K124" s="75">
        <v>0</v>
      </c>
      <c r="L124" s="75">
        <v>0</v>
      </c>
      <c r="M124" s="234">
        <f t="shared" si="80"/>
        <v>0</v>
      </c>
      <c r="N124" s="246">
        <v>0</v>
      </c>
      <c r="O124" s="247">
        <v>0</v>
      </c>
      <c r="P124" s="247">
        <v>0</v>
      </c>
      <c r="Q124" s="260">
        <f t="shared" si="83"/>
        <v>0</v>
      </c>
      <c r="R124" s="171">
        <v>0</v>
      </c>
      <c r="S124" s="75">
        <v>0</v>
      </c>
      <c r="T124" s="75">
        <v>0</v>
      </c>
      <c r="U124" s="237">
        <f t="shared" si="84"/>
        <v>0</v>
      </c>
      <c r="V124" s="74">
        <v>0</v>
      </c>
      <c r="W124" s="75">
        <v>0</v>
      </c>
      <c r="X124" s="75">
        <v>0</v>
      </c>
      <c r="Y124" s="387">
        <f t="shared" si="85"/>
        <v>0</v>
      </c>
      <c r="Z124" s="74">
        <v>0</v>
      </c>
      <c r="AA124" s="75">
        <v>0</v>
      </c>
      <c r="AB124" s="75">
        <v>0</v>
      </c>
      <c r="AC124" s="387">
        <f t="shared" si="86"/>
        <v>0</v>
      </c>
      <c r="AD124" s="74">
        <v>0</v>
      </c>
      <c r="AE124" s="75">
        <v>0</v>
      </c>
      <c r="AF124" s="75">
        <v>0</v>
      </c>
      <c r="AG124" s="387">
        <f t="shared" si="87"/>
        <v>0</v>
      </c>
      <c r="AH124" s="74">
        <v>0</v>
      </c>
      <c r="AI124" s="75">
        <v>0</v>
      </c>
      <c r="AJ124" s="75">
        <v>0</v>
      </c>
      <c r="AK124" s="547">
        <f t="shared" si="81"/>
        <v>0</v>
      </c>
      <c r="AL124" s="74">
        <v>0</v>
      </c>
      <c r="AM124" s="75">
        <v>0</v>
      </c>
      <c r="AN124" s="75">
        <v>0</v>
      </c>
      <c r="AO124" s="547">
        <f t="shared" si="82"/>
        <v>0</v>
      </c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420"/>
      <c r="BF124" s="418">
        <f t="shared" si="77"/>
        <v>0</v>
      </c>
    </row>
    <row r="125" spans="1:58" ht="13.5">
      <c r="A125" s="830" t="s">
        <v>224</v>
      </c>
      <c r="B125" s="794"/>
      <c r="C125" s="794"/>
      <c r="D125" s="794"/>
      <c r="E125" s="833" t="s">
        <v>218</v>
      </c>
      <c r="F125" s="836">
        <v>150</v>
      </c>
      <c r="G125" s="839" t="s">
        <v>225</v>
      </c>
      <c r="H125" s="842" t="s">
        <v>74</v>
      </c>
      <c r="I125" s="64" t="s">
        <v>75</v>
      </c>
      <c r="J125" s="65">
        <v>0</v>
      </c>
      <c r="K125" s="66">
        <v>0</v>
      </c>
      <c r="L125" s="66">
        <v>0</v>
      </c>
      <c r="M125" s="151">
        <f t="shared" si="80"/>
        <v>0</v>
      </c>
      <c r="N125" s="83">
        <v>0</v>
      </c>
      <c r="O125" s="78">
        <v>0</v>
      </c>
      <c r="P125" s="78">
        <v>0</v>
      </c>
      <c r="Q125" s="154">
        <f t="shared" si="83"/>
        <v>0</v>
      </c>
      <c r="R125" s="65">
        <v>0</v>
      </c>
      <c r="S125" s="66">
        <v>0</v>
      </c>
      <c r="T125" s="66">
        <v>0</v>
      </c>
      <c r="U125" s="409">
        <f t="shared" si="84"/>
        <v>0</v>
      </c>
      <c r="V125" s="167">
        <v>0</v>
      </c>
      <c r="W125" s="78">
        <v>0</v>
      </c>
      <c r="X125" s="78">
        <v>0</v>
      </c>
      <c r="Y125" s="232">
        <f t="shared" si="85"/>
        <v>0</v>
      </c>
      <c r="Z125" s="167">
        <v>0</v>
      </c>
      <c r="AA125" s="78">
        <v>0</v>
      </c>
      <c r="AB125" s="78">
        <v>0</v>
      </c>
      <c r="AC125" s="232">
        <f t="shared" si="86"/>
        <v>0</v>
      </c>
      <c r="AD125" s="167">
        <v>0</v>
      </c>
      <c r="AE125" s="78">
        <v>0</v>
      </c>
      <c r="AF125" s="78">
        <v>0</v>
      </c>
      <c r="AG125" s="232">
        <f t="shared" si="87"/>
        <v>0</v>
      </c>
      <c r="AH125" s="83">
        <v>0</v>
      </c>
      <c r="AI125" s="78">
        <v>0</v>
      </c>
      <c r="AJ125" s="78">
        <v>0</v>
      </c>
      <c r="AK125" s="548">
        <f t="shared" si="81"/>
        <v>0</v>
      </c>
      <c r="AL125" s="83">
        <v>0</v>
      </c>
      <c r="AM125" s="78">
        <v>0</v>
      </c>
      <c r="AN125" s="78">
        <v>0</v>
      </c>
      <c r="AO125" s="548">
        <f t="shared" si="82"/>
        <v>0</v>
      </c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422"/>
      <c r="BF125" s="413">
        <f>M125+Q125+U125+Y125+AC125+AG125+AK125+AO125</f>
        <v>0</v>
      </c>
    </row>
    <row r="126" spans="1:58" ht="13.5">
      <c r="A126" s="831"/>
      <c r="B126" s="794"/>
      <c r="C126" s="794"/>
      <c r="D126" s="794"/>
      <c r="E126" s="834"/>
      <c r="F126" s="837">
        <v>150</v>
      </c>
      <c r="G126" s="840" t="s">
        <v>225</v>
      </c>
      <c r="H126" s="843"/>
      <c r="I126" s="68" t="s">
        <v>76</v>
      </c>
      <c r="J126" s="69">
        <v>0</v>
      </c>
      <c r="K126" s="71">
        <v>0</v>
      </c>
      <c r="L126" s="71">
        <v>0</v>
      </c>
      <c r="M126" s="152">
        <f t="shared" si="80"/>
        <v>0</v>
      </c>
      <c r="N126" s="69">
        <v>0</v>
      </c>
      <c r="O126" s="71">
        <v>0</v>
      </c>
      <c r="P126" s="71">
        <v>0</v>
      </c>
      <c r="Q126" s="152">
        <f t="shared" si="83"/>
        <v>0</v>
      </c>
      <c r="R126" s="69">
        <v>0</v>
      </c>
      <c r="S126" s="71">
        <v>0</v>
      </c>
      <c r="T126" s="71">
        <v>0</v>
      </c>
      <c r="U126" s="389">
        <f t="shared" si="84"/>
        <v>0</v>
      </c>
      <c r="V126" s="169">
        <v>0</v>
      </c>
      <c r="W126" s="71">
        <v>0</v>
      </c>
      <c r="X126" s="71">
        <v>0</v>
      </c>
      <c r="Y126" s="233">
        <f t="shared" si="85"/>
        <v>0</v>
      </c>
      <c r="Z126" s="169">
        <v>0</v>
      </c>
      <c r="AA126" s="71">
        <v>0</v>
      </c>
      <c r="AB126" s="71">
        <v>0</v>
      </c>
      <c r="AC126" s="233">
        <f t="shared" si="86"/>
        <v>0</v>
      </c>
      <c r="AD126" s="169">
        <v>0</v>
      </c>
      <c r="AE126" s="71">
        <v>0</v>
      </c>
      <c r="AF126" s="71">
        <v>0</v>
      </c>
      <c r="AG126" s="233">
        <f t="shared" si="87"/>
        <v>0</v>
      </c>
      <c r="AH126" s="69">
        <v>0</v>
      </c>
      <c r="AI126" s="71">
        <v>0</v>
      </c>
      <c r="AJ126" s="71">
        <v>0</v>
      </c>
      <c r="AK126" s="546">
        <f t="shared" si="81"/>
        <v>0</v>
      </c>
      <c r="AL126" s="69">
        <v>0</v>
      </c>
      <c r="AM126" s="71">
        <v>0</v>
      </c>
      <c r="AN126" s="71">
        <v>0</v>
      </c>
      <c r="AO126" s="546">
        <f t="shared" si="82"/>
        <v>0</v>
      </c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44"/>
      <c r="BF126" s="193">
        <f aca="true" t="shared" si="88" ref="BF126:BF134">M126+Q126+U126+Y126+AC126+AG126+AK126+AO126</f>
        <v>0</v>
      </c>
    </row>
    <row r="127" spans="1:58" ht="13.5">
      <c r="A127" s="831"/>
      <c r="B127" s="794"/>
      <c r="C127" s="794"/>
      <c r="D127" s="794"/>
      <c r="E127" s="834"/>
      <c r="F127" s="837">
        <v>150</v>
      </c>
      <c r="G127" s="840" t="s">
        <v>225</v>
      </c>
      <c r="H127" s="843"/>
      <c r="I127" s="68" t="s">
        <v>77</v>
      </c>
      <c r="J127" s="69">
        <v>0</v>
      </c>
      <c r="K127" s="71">
        <v>0</v>
      </c>
      <c r="L127" s="71">
        <v>0</v>
      </c>
      <c r="M127" s="152">
        <f t="shared" si="80"/>
        <v>0</v>
      </c>
      <c r="N127" s="69">
        <v>0</v>
      </c>
      <c r="O127" s="71">
        <v>0</v>
      </c>
      <c r="P127" s="71">
        <v>0</v>
      </c>
      <c r="Q127" s="152">
        <f t="shared" si="83"/>
        <v>0</v>
      </c>
      <c r="R127" s="69">
        <v>0</v>
      </c>
      <c r="S127" s="71">
        <v>0</v>
      </c>
      <c r="T127" s="71">
        <v>0</v>
      </c>
      <c r="U127" s="389">
        <f t="shared" si="84"/>
        <v>0</v>
      </c>
      <c r="V127" s="169">
        <v>0</v>
      </c>
      <c r="W127" s="71">
        <v>0</v>
      </c>
      <c r="X127" s="71">
        <v>0</v>
      </c>
      <c r="Y127" s="233">
        <f t="shared" si="85"/>
        <v>0</v>
      </c>
      <c r="Z127" s="169">
        <v>0</v>
      </c>
      <c r="AA127" s="71">
        <v>0</v>
      </c>
      <c r="AB127" s="71">
        <v>0</v>
      </c>
      <c r="AC127" s="233">
        <f t="shared" si="86"/>
        <v>0</v>
      </c>
      <c r="AD127" s="169">
        <v>0</v>
      </c>
      <c r="AE127" s="71">
        <v>0</v>
      </c>
      <c r="AF127" s="71">
        <v>0</v>
      </c>
      <c r="AG127" s="233">
        <f t="shared" si="87"/>
        <v>0</v>
      </c>
      <c r="AH127" s="69">
        <v>0</v>
      </c>
      <c r="AI127" s="71">
        <v>0</v>
      </c>
      <c r="AJ127" s="71">
        <v>0</v>
      </c>
      <c r="AK127" s="546">
        <f t="shared" si="81"/>
        <v>0</v>
      </c>
      <c r="AL127" s="69">
        <v>0</v>
      </c>
      <c r="AM127" s="71">
        <v>0</v>
      </c>
      <c r="AN127" s="71">
        <v>0</v>
      </c>
      <c r="AO127" s="546">
        <f t="shared" si="82"/>
        <v>0</v>
      </c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44"/>
      <c r="BF127" s="193">
        <f t="shared" si="88"/>
        <v>0</v>
      </c>
    </row>
    <row r="128" spans="1:58" ht="13.5">
      <c r="A128" s="831"/>
      <c r="B128" s="794"/>
      <c r="C128" s="794"/>
      <c r="D128" s="794"/>
      <c r="E128" s="834"/>
      <c r="F128" s="837">
        <v>150</v>
      </c>
      <c r="G128" s="840" t="s">
        <v>225</v>
      </c>
      <c r="H128" s="843"/>
      <c r="I128" s="68" t="s">
        <v>78</v>
      </c>
      <c r="J128" s="69">
        <v>0</v>
      </c>
      <c r="K128" s="71">
        <v>0</v>
      </c>
      <c r="L128" s="71">
        <v>0</v>
      </c>
      <c r="M128" s="152">
        <f t="shared" si="80"/>
        <v>0</v>
      </c>
      <c r="N128" s="69">
        <v>0</v>
      </c>
      <c r="O128" s="71">
        <v>0</v>
      </c>
      <c r="P128" s="71">
        <v>0</v>
      </c>
      <c r="Q128" s="152">
        <f t="shared" si="83"/>
        <v>0</v>
      </c>
      <c r="R128" s="69">
        <v>0</v>
      </c>
      <c r="S128" s="71">
        <v>0</v>
      </c>
      <c r="T128" s="71">
        <v>0</v>
      </c>
      <c r="U128" s="389">
        <f t="shared" si="84"/>
        <v>0</v>
      </c>
      <c r="V128" s="169">
        <v>44</v>
      </c>
      <c r="W128" s="71">
        <v>0</v>
      </c>
      <c r="X128" s="71">
        <v>0</v>
      </c>
      <c r="Y128" s="233">
        <f t="shared" si="85"/>
        <v>44</v>
      </c>
      <c r="Z128" s="169">
        <v>6</v>
      </c>
      <c r="AA128" s="71">
        <v>0</v>
      </c>
      <c r="AB128" s="71">
        <v>0</v>
      </c>
      <c r="AC128" s="233">
        <f t="shared" si="86"/>
        <v>6</v>
      </c>
      <c r="AD128" s="169">
        <v>0</v>
      </c>
      <c r="AE128" s="71">
        <v>0</v>
      </c>
      <c r="AF128" s="71">
        <v>0</v>
      </c>
      <c r="AG128" s="233">
        <f t="shared" si="87"/>
        <v>0</v>
      </c>
      <c r="AH128" s="69">
        <v>0</v>
      </c>
      <c r="AI128" s="71">
        <v>0</v>
      </c>
      <c r="AJ128" s="71">
        <v>0</v>
      </c>
      <c r="AK128" s="546">
        <f t="shared" si="81"/>
        <v>0</v>
      </c>
      <c r="AL128" s="69">
        <v>0</v>
      </c>
      <c r="AM128" s="71">
        <v>0</v>
      </c>
      <c r="AN128" s="71">
        <v>0</v>
      </c>
      <c r="AO128" s="546">
        <f t="shared" si="82"/>
        <v>0</v>
      </c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44"/>
      <c r="BF128" s="193">
        <f t="shared" si="88"/>
        <v>50</v>
      </c>
    </row>
    <row r="129" spans="1:58" ht="15" customHeight="1">
      <c r="A129" s="831"/>
      <c r="B129" s="794"/>
      <c r="C129" s="794"/>
      <c r="D129" s="794"/>
      <c r="E129" s="834"/>
      <c r="F129" s="837">
        <v>150</v>
      </c>
      <c r="G129" s="840" t="s">
        <v>225</v>
      </c>
      <c r="H129" s="843"/>
      <c r="I129" s="68" t="s">
        <v>79</v>
      </c>
      <c r="J129" s="69">
        <v>0</v>
      </c>
      <c r="K129" s="71">
        <v>0</v>
      </c>
      <c r="L129" s="71">
        <v>0</v>
      </c>
      <c r="M129" s="152">
        <f t="shared" si="80"/>
        <v>0</v>
      </c>
      <c r="N129" s="69">
        <v>0</v>
      </c>
      <c r="O129" s="71">
        <v>0</v>
      </c>
      <c r="P129" s="71">
        <v>0</v>
      </c>
      <c r="Q129" s="152">
        <f t="shared" si="83"/>
        <v>0</v>
      </c>
      <c r="R129" s="69">
        <v>0</v>
      </c>
      <c r="S129" s="71">
        <v>0</v>
      </c>
      <c r="T129" s="71">
        <v>0</v>
      </c>
      <c r="U129" s="389">
        <f t="shared" si="84"/>
        <v>0</v>
      </c>
      <c r="V129" s="169">
        <v>4</v>
      </c>
      <c r="W129" s="71">
        <v>0</v>
      </c>
      <c r="X129" s="71">
        <v>0</v>
      </c>
      <c r="Y129" s="233">
        <f t="shared" si="85"/>
        <v>4</v>
      </c>
      <c r="Z129" s="169">
        <v>11</v>
      </c>
      <c r="AA129" s="71">
        <v>0</v>
      </c>
      <c r="AB129" s="71">
        <v>0</v>
      </c>
      <c r="AC129" s="233">
        <f t="shared" si="86"/>
        <v>11</v>
      </c>
      <c r="AD129" s="169">
        <v>0</v>
      </c>
      <c r="AE129" s="71">
        <v>0</v>
      </c>
      <c r="AF129" s="71">
        <v>0</v>
      </c>
      <c r="AG129" s="233">
        <f t="shared" si="87"/>
        <v>0</v>
      </c>
      <c r="AH129" s="69">
        <v>0</v>
      </c>
      <c r="AI129" s="71">
        <v>0</v>
      </c>
      <c r="AJ129" s="71">
        <v>0</v>
      </c>
      <c r="AK129" s="546">
        <f t="shared" si="81"/>
        <v>0</v>
      </c>
      <c r="AL129" s="69">
        <v>0</v>
      </c>
      <c r="AM129" s="71">
        <v>0</v>
      </c>
      <c r="AN129" s="71">
        <v>0</v>
      </c>
      <c r="AO129" s="546">
        <f t="shared" si="82"/>
        <v>0</v>
      </c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44"/>
      <c r="BF129" s="193">
        <f t="shared" si="88"/>
        <v>15</v>
      </c>
    </row>
    <row r="130" spans="1:256" ht="44.25" customHeight="1">
      <c r="A130" s="831"/>
      <c r="B130" s="794"/>
      <c r="C130" s="794"/>
      <c r="D130" s="794"/>
      <c r="E130" s="834"/>
      <c r="F130" s="837">
        <v>150</v>
      </c>
      <c r="G130" s="840" t="s">
        <v>225</v>
      </c>
      <c r="H130" s="843"/>
      <c r="I130" s="129" t="s">
        <v>225</v>
      </c>
      <c r="J130" s="69">
        <f aca="true" t="shared" si="89" ref="J130:U130">SUM(J125:J129)</f>
        <v>0</v>
      </c>
      <c r="K130" s="71">
        <f t="shared" si="89"/>
        <v>0</v>
      </c>
      <c r="L130" s="71">
        <f t="shared" si="89"/>
        <v>0</v>
      </c>
      <c r="M130" s="152">
        <f t="shared" si="89"/>
        <v>0</v>
      </c>
      <c r="N130" s="69">
        <f t="shared" si="89"/>
        <v>0</v>
      </c>
      <c r="O130" s="71">
        <f t="shared" si="89"/>
        <v>0</v>
      </c>
      <c r="P130" s="71">
        <f t="shared" si="89"/>
        <v>0</v>
      </c>
      <c r="Q130" s="152">
        <f t="shared" si="89"/>
        <v>0</v>
      </c>
      <c r="R130" s="69">
        <f t="shared" si="89"/>
        <v>0</v>
      </c>
      <c r="S130" s="71">
        <f t="shared" si="89"/>
        <v>0</v>
      </c>
      <c r="T130" s="71">
        <f t="shared" si="89"/>
        <v>0</v>
      </c>
      <c r="U130" s="389">
        <f t="shared" si="89"/>
        <v>0</v>
      </c>
      <c r="V130" s="169">
        <f aca="true" t="shared" si="90" ref="V130:AO130">SUM(V125:V129)</f>
        <v>48</v>
      </c>
      <c r="W130" s="71">
        <f t="shared" si="90"/>
        <v>0</v>
      </c>
      <c r="X130" s="71">
        <f t="shared" si="90"/>
        <v>0</v>
      </c>
      <c r="Y130" s="233">
        <f t="shared" si="90"/>
        <v>48</v>
      </c>
      <c r="Z130" s="169">
        <f t="shared" si="90"/>
        <v>17</v>
      </c>
      <c r="AA130" s="71">
        <f t="shared" si="90"/>
        <v>0</v>
      </c>
      <c r="AB130" s="71">
        <f t="shared" si="90"/>
        <v>0</v>
      </c>
      <c r="AC130" s="233">
        <f t="shared" si="90"/>
        <v>17</v>
      </c>
      <c r="AD130" s="169">
        <f t="shared" si="90"/>
        <v>0</v>
      </c>
      <c r="AE130" s="71">
        <f t="shared" si="90"/>
        <v>0</v>
      </c>
      <c r="AF130" s="71">
        <f t="shared" si="90"/>
        <v>0</v>
      </c>
      <c r="AG130" s="233">
        <f t="shared" si="90"/>
        <v>0</v>
      </c>
      <c r="AH130" s="69">
        <f t="shared" si="90"/>
        <v>0</v>
      </c>
      <c r="AI130" s="71">
        <f t="shared" si="90"/>
        <v>0</v>
      </c>
      <c r="AJ130" s="71">
        <f t="shared" si="90"/>
        <v>0</v>
      </c>
      <c r="AK130" s="546">
        <f t="shared" si="90"/>
        <v>0</v>
      </c>
      <c r="AL130" s="69">
        <f t="shared" si="90"/>
        <v>0</v>
      </c>
      <c r="AM130" s="71">
        <f t="shared" si="90"/>
        <v>0</v>
      </c>
      <c r="AN130" s="71">
        <f t="shared" si="90"/>
        <v>0</v>
      </c>
      <c r="AO130" s="546">
        <f t="shared" si="90"/>
        <v>0</v>
      </c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411"/>
      <c r="BF130" s="193">
        <f t="shared" si="88"/>
        <v>65</v>
      </c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  <c r="FH130" s="85"/>
      <c r="FI130" s="85"/>
      <c r="FJ130" s="85"/>
      <c r="FK130" s="85"/>
      <c r="FL130" s="85"/>
      <c r="FM130" s="85"/>
      <c r="FN130" s="85"/>
      <c r="FO130" s="85"/>
      <c r="FP130" s="85"/>
      <c r="FQ130" s="85"/>
      <c r="FR130" s="85"/>
      <c r="FS130" s="85"/>
      <c r="FT130" s="85"/>
      <c r="FU130" s="85"/>
      <c r="FV130" s="85"/>
      <c r="FW130" s="85"/>
      <c r="FX130" s="85"/>
      <c r="FY130" s="85"/>
      <c r="FZ130" s="85"/>
      <c r="GA130" s="85"/>
      <c r="GB130" s="85"/>
      <c r="GC130" s="85"/>
      <c r="GD130" s="85"/>
      <c r="GE130" s="85"/>
      <c r="GF130" s="85"/>
      <c r="GG130" s="85"/>
      <c r="GH130" s="85"/>
      <c r="GI130" s="85"/>
      <c r="GJ130" s="85"/>
      <c r="GK130" s="85"/>
      <c r="GL130" s="85"/>
      <c r="GM130" s="85"/>
      <c r="GN130" s="85"/>
      <c r="GO130" s="85"/>
      <c r="GP130" s="85"/>
      <c r="GQ130" s="85"/>
      <c r="GR130" s="85"/>
      <c r="GS130" s="85"/>
      <c r="GT130" s="85"/>
      <c r="GU130" s="85"/>
      <c r="GV130" s="85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85"/>
      <c r="IH130" s="85"/>
      <c r="II130" s="85"/>
      <c r="IJ130" s="85"/>
      <c r="IK130" s="85"/>
      <c r="IL130" s="85"/>
      <c r="IM130" s="85"/>
      <c r="IN130" s="85"/>
      <c r="IO130" s="85"/>
      <c r="IP130" s="85"/>
      <c r="IQ130" s="85"/>
      <c r="IR130" s="85"/>
      <c r="IS130" s="85"/>
      <c r="IT130" s="85"/>
      <c r="IU130" s="85"/>
      <c r="IV130" s="85"/>
    </row>
    <row r="131" spans="1:58" ht="13.5">
      <c r="A131" s="831"/>
      <c r="B131" s="794"/>
      <c r="C131" s="794"/>
      <c r="D131" s="794"/>
      <c r="E131" s="834"/>
      <c r="F131" s="837">
        <v>150</v>
      </c>
      <c r="G131" s="840" t="s">
        <v>225</v>
      </c>
      <c r="H131" s="844" t="s">
        <v>80</v>
      </c>
      <c r="I131" s="68" t="s">
        <v>81</v>
      </c>
      <c r="J131" s="69">
        <v>0</v>
      </c>
      <c r="K131" s="71">
        <v>0</v>
      </c>
      <c r="L131" s="71">
        <v>0</v>
      </c>
      <c r="M131" s="152">
        <f>SUM(J131:L131)</f>
        <v>0</v>
      </c>
      <c r="N131" s="69">
        <v>0</v>
      </c>
      <c r="O131" s="71">
        <v>0</v>
      </c>
      <c r="P131" s="71">
        <v>0</v>
      </c>
      <c r="Q131" s="152">
        <f>SUM(N131:P131)</f>
        <v>0</v>
      </c>
      <c r="R131" s="69">
        <v>0</v>
      </c>
      <c r="S131" s="71">
        <v>0</v>
      </c>
      <c r="T131" s="71">
        <v>0</v>
      </c>
      <c r="U131" s="389">
        <f>SUM(R131:T131)</f>
        <v>0</v>
      </c>
      <c r="V131" s="169">
        <v>0</v>
      </c>
      <c r="W131" s="71">
        <v>0</v>
      </c>
      <c r="X131" s="71">
        <v>0</v>
      </c>
      <c r="Y131" s="233">
        <f>SUM(V131:X131)</f>
        <v>0</v>
      </c>
      <c r="Z131" s="169">
        <v>13</v>
      </c>
      <c r="AA131" s="71">
        <v>0</v>
      </c>
      <c r="AB131" s="71">
        <v>0</v>
      </c>
      <c r="AC131" s="233">
        <f>SUM(Z131:AB131)</f>
        <v>13</v>
      </c>
      <c r="AD131" s="169">
        <v>0</v>
      </c>
      <c r="AE131" s="71">
        <v>0</v>
      </c>
      <c r="AF131" s="71">
        <v>0</v>
      </c>
      <c r="AG131" s="233">
        <f>SUM(AD131:AF131)</f>
        <v>0</v>
      </c>
      <c r="AH131" s="69">
        <v>0</v>
      </c>
      <c r="AI131" s="71">
        <v>0</v>
      </c>
      <c r="AJ131" s="71">
        <v>0</v>
      </c>
      <c r="AK131" s="546">
        <f>SUM(AH131:AJ131)</f>
        <v>0</v>
      </c>
      <c r="AL131" s="69">
        <v>0</v>
      </c>
      <c r="AM131" s="71">
        <v>0</v>
      </c>
      <c r="AN131" s="71">
        <v>0</v>
      </c>
      <c r="AO131" s="546">
        <f>SUM(AL131:AN131)</f>
        <v>0</v>
      </c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44"/>
      <c r="BF131" s="193">
        <f t="shared" si="88"/>
        <v>13</v>
      </c>
    </row>
    <row r="132" spans="1:58" ht="13.5">
      <c r="A132" s="831"/>
      <c r="B132" s="794"/>
      <c r="C132" s="794"/>
      <c r="D132" s="794"/>
      <c r="E132" s="834"/>
      <c r="F132" s="837">
        <v>150</v>
      </c>
      <c r="G132" s="840" t="s">
        <v>225</v>
      </c>
      <c r="H132" s="844"/>
      <c r="I132" s="68" t="s">
        <v>82</v>
      </c>
      <c r="J132" s="69">
        <v>0</v>
      </c>
      <c r="K132" s="71">
        <v>0</v>
      </c>
      <c r="L132" s="71">
        <v>0</v>
      </c>
      <c r="M132" s="152">
        <f>SUM(J132:L132)</f>
        <v>0</v>
      </c>
      <c r="N132" s="69">
        <v>0</v>
      </c>
      <c r="O132" s="71">
        <v>0</v>
      </c>
      <c r="P132" s="71">
        <v>0</v>
      </c>
      <c r="Q132" s="152">
        <f>SUM(N132:P132)</f>
        <v>0</v>
      </c>
      <c r="R132" s="69">
        <v>0</v>
      </c>
      <c r="S132" s="71">
        <v>0</v>
      </c>
      <c r="T132" s="71">
        <v>0</v>
      </c>
      <c r="U132" s="389">
        <f>SUM(R132:T132)</f>
        <v>0</v>
      </c>
      <c r="V132" s="169">
        <v>48</v>
      </c>
      <c r="W132" s="71">
        <v>0</v>
      </c>
      <c r="X132" s="71">
        <v>0</v>
      </c>
      <c r="Y132" s="233">
        <f>SUM(V132:X132)</f>
        <v>48</v>
      </c>
      <c r="Z132" s="169">
        <v>4</v>
      </c>
      <c r="AA132" s="71">
        <v>0</v>
      </c>
      <c r="AB132" s="71">
        <v>0</v>
      </c>
      <c r="AC132" s="233">
        <f>SUM(Z132:AB132)</f>
        <v>4</v>
      </c>
      <c r="AD132" s="169">
        <v>0</v>
      </c>
      <c r="AE132" s="71">
        <v>0</v>
      </c>
      <c r="AF132" s="71">
        <v>0</v>
      </c>
      <c r="AG132" s="233">
        <f>SUM(AD132:AF132)</f>
        <v>0</v>
      </c>
      <c r="AH132" s="69">
        <v>0</v>
      </c>
      <c r="AI132" s="71">
        <v>0</v>
      </c>
      <c r="AJ132" s="71">
        <v>0</v>
      </c>
      <c r="AK132" s="546">
        <f>SUM(AH132:AJ132)</f>
        <v>0</v>
      </c>
      <c r="AL132" s="69">
        <v>0</v>
      </c>
      <c r="AM132" s="71">
        <v>0</v>
      </c>
      <c r="AN132" s="71">
        <v>0</v>
      </c>
      <c r="AO132" s="546">
        <f>SUM(AL132:AN132)</f>
        <v>0</v>
      </c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44"/>
      <c r="BF132" s="193">
        <f t="shared" si="88"/>
        <v>52</v>
      </c>
    </row>
    <row r="133" spans="1:58" ht="13.5">
      <c r="A133" s="831"/>
      <c r="B133" s="794"/>
      <c r="C133" s="794"/>
      <c r="D133" s="794"/>
      <c r="E133" s="834"/>
      <c r="F133" s="837">
        <v>150</v>
      </c>
      <c r="G133" s="840" t="s">
        <v>225</v>
      </c>
      <c r="H133" s="843" t="s">
        <v>83</v>
      </c>
      <c r="I133" s="68" t="s">
        <v>84</v>
      </c>
      <c r="J133" s="69">
        <v>0</v>
      </c>
      <c r="K133" s="71">
        <v>0</v>
      </c>
      <c r="L133" s="71">
        <v>0</v>
      </c>
      <c r="M133" s="152">
        <f>SUM(J133:L133)</f>
        <v>0</v>
      </c>
      <c r="N133" s="69">
        <v>0</v>
      </c>
      <c r="O133" s="71">
        <v>0</v>
      </c>
      <c r="P133" s="71">
        <v>0</v>
      </c>
      <c r="Q133" s="152">
        <f>SUM(N133:P133)</f>
        <v>0</v>
      </c>
      <c r="R133" s="69">
        <v>0</v>
      </c>
      <c r="S133" s="71">
        <v>0</v>
      </c>
      <c r="T133" s="71">
        <v>0</v>
      </c>
      <c r="U133" s="389">
        <f>SUM(R133:T133)</f>
        <v>0</v>
      </c>
      <c r="V133" s="169">
        <v>0</v>
      </c>
      <c r="W133" s="71">
        <v>0</v>
      </c>
      <c r="X133" s="71">
        <v>0</v>
      </c>
      <c r="Y133" s="233">
        <f>SUM(V133:X133)</f>
        <v>0</v>
      </c>
      <c r="Z133" s="169">
        <v>0</v>
      </c>
      <c r="AA133" s="71">
        <v>0</v>
      </c>
      <c r="AB133" s="71">
        <v>0</v>
      </c>
      <c r="AC133" s="233">
        <f>SUM(Z133:AB133)</f>
        <v>0</v>
      </c>
      <c r="AD133" s="169">
        <v>0</v>
      </c>
      <c r="AE133" s="71">
        <v>0</v>
      </c>
      <c r="AF133" s="71">
        <v>0</v>
      </c>
      <c r="AG133" s="233">
        <f>SUM(AD133:AF133)</f>
        <v>0</v>
      </c>
      <c r="AH133" s="69">
        <v>0</v>
      </c>
      <c r="AI133" s="71">
        <v>0</v>
      </c>
      <c r="AJ133" s="71">
        <v>0</v>
      </c>
      <c r="AK133" s="546">
        <f>SUM(AH133:AJ133)</f>
        <v>0</v>
      </c>
      <c r="AL133" s="69">
        <v>0</v>
      </c>
      <c r="AM133" s="71">
        <v>0</v>
      </c>
      <c r="AN133" s="71">
        <v>0</v>
      </c>
      <c r="AO133" s="546">
        <f>SUM(AL133:AN133)</f>
        <v>0</v>
      </c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44"/>
      <c r="BF133" s="193">
        <f t="shared" si="88"/>
        <v>0</v>
      </c>
    </row>
    <row r="134" spans="1:58" ht="14.25" thickBot="1">
      <c r="A134" s="832"/>
      <c r="B134" s="795"/>
      <c r="C134" s="795"/>
      <c r="D134" s="795"/>
      <c r="E134" s="835"/>
      <c r="F134" s="838">
        <v>150</v>
      </c>
      <c r="G134" s="841" t="s">
        <v>225</v>
      </c>
      <c r="H134" s="845"/>
      <c r="I134" s="73" t="s">
        <v>85</v>
      </c>
      <c r="J134" s="74">
        <v>0</v>
      </c>
      <c r="K134" s="75">
        <v>0</v>
      </c>
      <c r="L134" s="75">
        <v>0</v>
      </c>
      <c r="M134" s="153">
        <f>SUM(J134:L134)</f>
        <v>0</v>
      </c>
      <c r="N134" s="74">
        <v>0</v>
      </c>
      <c r="O134" s="75">
        <v>0</v>
      </c>
      <c r="P134" s="75">
        <v>0</v>
      </c>
      <c r="Q134" s="153">
        <f>SUM(N134:P134)</f>
        <v>0</v>
      </c>
      <c r="R134" s="74">
        <v>0</v>
      </c>
      <c r="S134" s="75">
        <v>0</v>
      </c>
      <c r="T134" s="75">
        <v>0</v>
      </c>
      <c r="U134" s="390">
        <f>SUM(R134:T134)</f>
        <v>0</v>
      </c>
      <c r="V134" s="171">
        <v>0</v>
      </c>
      <c r="W134" s="75">
        <v>0</v>
      </c>
      <c r="X134" s="75">
        <v>0</v>
      </c>
      <c r="Y134" s="234">
        <f>SUM(V134:X134)</f>
        <v>0</v>
      </c>
      <c r="Z134" s="171">
        <v>0</v>
      </c>
      <c r="AA134" s="75">
        <v>0</v>
      </c>
      <c r="AB134" s="75">
        <v>0</v>
      </c>
      <c r="AC134" s="234">
        <f>SUM(Z134:AB134)</f>
        <v>0</v>
      </c>
      <c r="AD134" s="171">
        <v>0</v>
      </c>
      <c r="AE134" s="75">
        <v>0</v>
      </c>
      <c r="AF134" s="75">
        <v>0</v>
      </c>
      <c r="AG134" s="234">
        <f>SUM(AD134:AF134)</f>
        <v>0</v>
      </c>
      <c r="AH134" s="74">
        <v>0</v>
      </c>
      <c r="AI134" s="75">
        <v>0</v>
      </c>
      <c r="AJ134" s="75">
        <v>0</v>
      </c>
      <c r="AK134" s="547">
        <f>SUM(AH134:AJ134)</f>
        <v>0</v>
      </c>
      <c r="AL134" s="74">
        <v>0</v>
      </c>
      <c r="AM134" s="75">
        <v>0</v>
      </c>
      <c r="AN134" s="75">
        <v>0</v>
      </c>
      <c r="AO134" s="547">
        <f>SUM(AL134:AN134)</f>
        <v>0</v>
      </c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420"/>
      <c r="BF134" s="417">
        <f t="shared" si="88"/>
        <v>0</v>
      </c>
    </row>
    <row r="135" spans="10:13" ht="13.5">
      <c r="J135" s="82"/>
      <c r="K135" s="82"/>
      <c r="L135" s="82"/>
      <c r="M135" s="82"/>
    </row>
    <row r="136" spans="10:13" ht="13.5">
      <c r="J136" s="82"/>
      <c r="K136" s="82"/>
      <c r="L136" s="82"/>
      <c r="M136" s="82"/>
    </row>
    <row r="137" spans="10:13" ht="13.5">
      <c r="J137" s="82"/>
      <c r="K137" s="82"/>
      <c r="L137" s="82"/>
      <c r="M137" s="82"/>
    </row>
    <row r="138" spans="10:13" ht="13.5">
      <c r="J138" s="82"/>
      <c r="K138" s="82"/>
      <c r="L138" s="82"/>
      <c r="M138" s="82"/>
    </row>
  </sheetData>
  <sheetProtection/>
  <mergeCells count="186">
    <mergeCell ref="U85:U94"/>
    <mergeCell ref="BF85:BF94"/>
    <mergeCell ref="O85:O94"/>
    <mergeCell ref="P85:P94"/>
    <mergeCell ref="Q85:Q94"/>
    <mergeCell ref="R85:R94"/>
    <mergeCell ref="S85:S94"/>
    <mergeCell ref="T85:T94"/>
    <mergeCell ref="V85:V94"/>
    <mergeCell ref="W85:W94"/>
    <mergeCell ref="T25:T34"/>
    <mergeCell ref="U25:U34"/>
    <mergeCell ref="BF25:BF34"/>
    <mergeCell ref="H85:H94"/>
    <mergeCell ref="I85:I94"/>
    <mergeCell ref="J85:J94"/>
    <mergeCell ref="K85:K94"/>
    <mergeCell ref="L85:L94"/>
    <mergeCell ref="M85:M94"/>
    <mergeCell ref="N85:N94"/>
    <mergeCell ref="N25:N34"/>
    <mergeCell ref="O25:O34"/>
    <mergeCell ref="P25:P34"/>
    <mergeCell ref="Q25:Q34"/>
    <mergeCell ref="R25:R34"/>
    <mergeCell ref="S25:S34"/>
    <mergeCell ref="H25:H34"/>
    <mergeCell ref="I25:I34"/>
    <mergeCell ref="J25:J34"/>
    <mergeCell ref="K25:K34"/>
    <mergeCell ref="L25:L34"/>
    <mergeCell ref="M25:M34"/>
    <mergeCell ref="E10:E12"/>
    <mergeCell ref="F10:F12"/>
    <mergeCell ref="G10:G12"/>
    <mergeCell ref="A1:Z1"/>
    <mergeCell ref="A2:Z2"/>
    <mergeCell ref="A3:Z3"/>
    <mergeCell ref="A5:D5"/>
    <mergeCell ref="B6:C6"/>
    <mergeCell ref="B7:C7"/>
    <mergeCell ref="N10:Q10"/>
    <mergeCell ref="R10:U10"/>
    <mergeCell ref="V10:Y10"/>
    <mergeCell ref="A9:I9"/>
    <mergeCell ref="J9:BE9"/>
    <mergeCell ref="BF9:BF12"/>
    <mergeCell ref="A10:A12"/>
    <mergeCell ref="B10:B12"/>
    <mergeCell ref="C10:C12"/>
    <mergeCell ref="D10:D12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13:B134"/>
    <mergeCell ref="C13:C134"/>
    <mergeCell ref="D13:D134"/>
    <mergeCell ref="H10:H12"/>
    <mergeCell ref="I10:I12"/>
    <mergeCell ref="J10:M10"/>
    <mergeCell ref="H35:H40"/>
    <mergeCell ref="A14:A24"/>
    <mergeCell ref="E14:E23"/>
    <mergeCell ref="F14:F23"/>
    <mergeCell ref="G14:G23"/>
    <mergeCell ref="H14:H19"/>
    <mergeCell ref="H20:H21"/>
    <mergeCell ref="H22:H23"/>
    <mergeCell ref="A25:A44"/>
    <mergeCell ref="E25:E34"/>
    <mergeCell ref="F25:F34"/>
    <mergeCell ref="G25:G34"/>
    <mergeCell ref="E35:E44"/>
    <mergeCell ref="F35:F44"/>
    <mergeCell ref="G35:G44"/>
    <mergeCell ref="H41:H42"/>
    <mergeCell ref="H43:H44"/>
    <mergeCell ref="A45:A74"/>
    <mergeCell ref="E45:E54"/>
    <mergeCell ref="F45:F54"/>
    <mergeCell ref="G45:G54"/>
    <mergeCell ref="H45:H50"/>
    <mergeCell ref="H51:H52"/>
    <mergeCell ref="H53:H54"/>
    <mergeCell ref="E55:E64"/>
    <mergeCell ref="F55:F64"/>
    <mergeCell ref="G55:G64"/>
    <mergeCell ref="H55:H60"/>
    <mergeCell ref="H61:H62"/>
    <mergeCell ref="H63:H64"/>
    <mergeCell ref="E65:E74"/>
    <mergeCell ref="F65:F74"/>
    <mergeCell ref="G65:G74"/>
    <mergeCell ref="H65:H70"/>
    <mergeCell ref="H71:H72"/>
    <mergeCell ref="H73:H74"/>
    <mergeCell ref="A75:A124"/>
    <mergeCell ref="E75:E84"/>
    <mergeCell ref="F75:F84"/>
    <mergeCell ref="G75:G84"/>
    <mergeCell ref="H75:H80"/>
    <mergeCell ref="H81:H82"/>
    <mergeCell ref="H83:H84"/>
    <mergeCell ref="E85:E94"/>
    <mergeCell ref="F85:F94"/>
    <mergeCell ref="G85:G94"/>
    <mergeCell ref="E95:E104"/>
    <mergeCell ref="F95:F104"/>
    <mergeCell ref="G95:G104"/>
    <mergeCell ref="H95:H100"/>
    <mergeCell ref="H101:H102"/>
    <mergeCell ref="H103:H104"/>
    <mergeCell ref="E105:E114"/>
    <mergeCell ref="F105:F114"/>
    <mergeCell ref="G105:G114"/>
    <mergeCell ref="H105:H110"/>
    <mergeCell ref="H111:H112"/>
    <mergeCell ref="H113:H114"/>
    <mergeCell ref="E115:E124"/>
    <mergeCell ref="F115:F124"/>
    <mergeCell ref="G115:G124"/>
    <mergeCell ref="H115:H120"/>
    <mergeCell ref="H121:H122"/>
    <mergeCell ref="H123:H124"/>
    <mergeCell ref="A125:A134"/>
    <mergeCell ref="E125:E134"/>
    <mergeCell ref="F125:F134"/>
    <mergeCell ref="G125:G134"/>
    <mergeCell ref="H125:H130"/>
    <mergeCell ref="H131:H132"/>
    <mergeCell ref="H133:H134"/>
    <mergeCell ref="V25:V34"/>
    <mergeCell ref="W25:W34"/>
    <mergeCell ref="X25:X34"/>
    <mergeCell ref="Y25:Y34"/>
    <mergeCell ref="Z25:Z34"/>
    <mergeCell ref="AA25:AA34"/>
    <mergeCell ref="AB25:AB34"/>
    <mergeCell ref="AC25:AC34"/>
    <mergeCell ref="AD25:AD34"/>
    <mergeCell ref="AE25:AE34"/>
    <mergeCell ref="AF25:AF34"/>
    <mergeCell ref="AG25:AG34"/>
    <mergeCell ref="AD85:AD94"/>
    <mergeCell ref="AE85:AE94"/>
    <mergeCell ref="AF85:AF94"/>
    <mergeCell ref="AG85:AG94"/>
    <mergeCell ref="X85:X94"/>
    <mergeCell ref="Y85:Y94"/>
    <mergeCell ref="Z85:Z94"/>
    <mergeCell ref="AA85:AA94"/>
    <mergeCell ref="AB85:AB94"/>
    <mergeCell ref="AC85:AC94"/>
    <mergeCell ref="AH25:AH34"/>
    <mergeCell ref="AI25:AI34"/>
    <mergeCell ref="AJ25:AJ34"/>
    <mergeCell ref="AK25:AK34"/>
    <mergeCell ref="AL25:AL34"/>
    <mergeCell ref="AM25:AM34"/>
    <mergeCell ref="AN25:AN34"/>
    <mergeCell ref="AO25:AO34"/>
    <mergeCell ref="AH85:AH94"/>
    <mergeCell ref="AI85:AI94"/>
    <mergeCell ref="AJ85:AJ94"/>
    <mergeCell ref="AK85:AK94"/>
    <mergeCell ref="AL85:AL94"/>
    <mergeCell ref="AM85:AM94"/>
    <mergeCell ref="AN85:AN94"/>
    <mergeCell ref="AO85:AO94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A28"/>
  <sheetViews>
    <sheetView zoomScale="68" zoomScaleNormal="68" zoomScalePageLayoutView="0" workbookViewId="0" topLeftCell="Z15">
      <selection activeCell="AC33" sqref="AC33"/>
    </sheetView>
  </sheetViews>
  <sheetFormatPr defaultColWidth="11.421875" defaultRowHeight="15"/>
  <cols>
    <col min="1" max="1" width="35.00390625" style="7" customWidth="1"/>
    <col min="2" max="2" width="11.7109375" style="7" customWidth="1"/>
    <col min="3" max="3" width="21.28125" style="7" customWidth="1"/>
    <col min="4" max="4" width="37.7109375" style="7" customWidth="1"/>
    <col min="5" max="5" width="25.28125" style="7" customWidth="1"/>
    <col min="6" max="6" width="21.57421875" style="7" bestFit="1" customWidth="1"/>
    <col min="7" max="8" width="21.57421875" style="7" customWidth="1"/>
    <col min="9" max="9" width="13.8515625" style="7" customWidth="1"/>
    <col min="10" max="10" width="15.140625" style="7" customWidth="1"/>
    <col min="11" max="11" width="11.57421875" style="7" customWidth="1"/>
    <col min="12" max="12" width="16.7109375" style="7" customWidth="1"/>
    <col min="13" max="13" width="13.8515625" style="7" customWidth="1"/>
    <col min="14" max="14" width="15.57421875" style="7" customWidth="1"/>
    <col min="15" max="15" width="15.140625" style="7" customWidth="1"/>
    <col min="16" max="16" width="15.8515625" style="7" customWidth="1"/>
    <col min="17" max="17" width="13.140625" style="7" customWidth="1"/>
    <col min="18" max="18" width="16.8515625" style="7" customWidth="1"/>
    <col min="19" max="19" width="11.28125" style="7" customWidth="1"/>
    <col min="20" max="40" width="15.8515625" style="7" customWidth="1"/>
    <col min="41" max="41" width="17.7109375" style="7" customWidth="1"/>
    <col min="42" max="16384" width="11.421875" style="7" customWidth="1"/>
  </cols>
  <sheetData>
    <row r="1" spans="1:40" ht="26.25" customHeight="1">
      <c r="A1" s="620" t="s">
        <v>20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536"/>
      <c r="AH1" s="536"/>
      <c r="AI1" s="536"/>
      <c r="AJ1" s="536"/>
      <c r="AK1" s="536"/>
      <c r="AL1" s="536"/>
      <c r="AM1" s="536"/>
      <c r="AN1" s="536"/>
    </row>
    <row r="2" spans="1:40" ht="26.25" customHeight="1">
      <c r="A2" s="620" t="s">
        <v>25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536"/>
      <c r="AH2" s="536"/>
      <c r="AI2" s="536"/>
      <c r="AJ2" s="536"/>
      <c r="AK2" s="536"/>
      <c r="AL2" s="536"/>
      <c r="AM2" s="536"/>
      <c r="AN2" s="536"/>
    </row>
    <row r="3" spans="1:40" ht="26.25" customHeight="1">
      <c r="A3" s="620" t="s">
        <v>22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536"/>
      <c r="AH3" s="536"/>
      <c r="AI3" s="536"/>
      <c r="AJ3" s="536"/>
      <c r="AK3" s="536"/>
      <c r="AL3" s="536"/>
      <c r="AM3" s="536"/>
      <c r="AN3" s="536"/>
    </row>
    <row r="4" spans="1:40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ht="15.75" thickBot="1"/>
    <row r="6" spans="1:5" ht="15">
      <c r="A6" s="621" t="s">
        <v>0</v>
      </c>
      <c r="B6" s="622"/>
      <c r="C6" s="623"/>
      <c r="D6" s="624"/>
      <c r="E6" s="19"/>
    </row>
    <row r="7" spans="1:5" ht="15">
      <c r="A7" s="5" t="s">
        <v>1</v>
      </c>
      <c r="B7" s="625" t="s">
        <v>2</v>
      </c>
      <c r="C7" s="626"/>
      <c r="D7" s="1" t="s">
        <v>27</v>
      </c>
      <c r="E7" s="19"/>
    </row>
    <row r="8" spans="1:5" ht="15.75" thickBot="1">
      <c r="A8" s="21" t="s">
        <v>134</v>
      </c>
      <c r="B8" s="596" t="s">
        <v>135</v>
      </c>
      <c r="C8" s="597"/>
      <c r="D8" s="2" t="s">
        <v>136</v>
      </c>
      <c r="E8" s="20"/>
    </row>
    <row r="9" spans="1:5" ht="15.75" thickBot="1">
      <c r="A9" s="20"/>
      <c r="B9" s="20"/>
      <c r="C9" s="20"/>
      <c r="D9" s="20"/>
      <c r="E9" s="20"/>
    </row>
    <row r="10" spans="1:41" ht="27" thickBot="1">
      <c r="A10" s="935" t="s">
        <v>3</v>
      </c>
      <c r="B10" s="936"/>
      <c r="C10" s="936"/>
      <c r="D10" s="936"/>
      <c r="E10" s="936"/>
      <c r="F10" s="937"/>
      <c r="G10" s="43"/>
      <c r="H10" s="43"/>
      <c r="I10" s="939">
        <v>2021</v>
      </c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941"/>
      <c r="AG10" s="553"/>
      <c r="AH10" s="553"/>
      <c r="AI10" s="553"/>
      <c r="AJ10" s="553"/>
      <c r="AK10" s="553"/>
      <c r="AL10" s="553"/>
      <c r="AM10" s="553"/>
      <c r="AN10" s="553"/>
      <c r="AO10" s="813" t="s">
        <v>24</v>
      </c>
    </row>
    <row r="11" spans="1:79" s="97" customFormat="1" ht="15.75" thickBot="1">
      <c r="A11" s="919" t="s">
        <v>21</v>
      </c>
      <c r="B11" s="919" t="s">
        <v>26</v>
      </c>
      <c r="C11" s="919" t="s">
        <v>4</v>
      </c>
      <c r="D11" s="919" t="s">
        <v>5</v>
      </c>
      <c r="E11" s="919" t="s">
        <v>6</v>
      </c>
      <c r="F11" s="919" t="s">
        <v>8</v>
      </c>
      <c r="G11" s="919" t="s">
        <v>61</v>
      </c>
      <c r="H11" s="919" t="s">
        <v>62</v>
      </c>
      <c r="I11" s="752" t="s">
        <v>9</v>
      </c>
      <c r="J11" s="753"/>
      <c r="K11" s="753"/>
      <c r="L11" s="753"/>
      <c r="M11" s="753" t="s">
        <v>23</v>
      </c>
      <c r="N11" s="753"/>
      <c r="O11" s="753"/>
      <c r="P11" s="753"/>
      <c r="Q11" s="753" t="s">
        <v>10</v>
      </c>
      <c r="R11" s="753"/>
      <c r="S11" s="753"/>
      <c r="T11" s="754"/>
      <c r="U11" s="804" t="s">
        <v>11</v>
      </c>
      <c r="V11" s="805"/>
      <c r="W11" s="805"/>
      <c r="X11" s="911"/>
      <c r="Y11" s="804" t="s">
        <v>12</v>
      </c>
      <c r="Z11" s="805"/>
      <c r="AA11" s="805"/>
      <c r="AB11" s="911"/>
      <c r="AC11" s="804" t="s">
        <v>13</v>
      </c>
      <c r="AD11" s="805"/>
      <c r="AE11" s="805"/>
      <c r="AF11" s="911"/>
      <c r="AG11" s="804" t="s">
        <v>14</v>
      </c>
      <c r="AH11" s="805"/>
      <c r="AI11" s="805"/>
      <c r="AJ11" s="911"/>
      <c r="AK11" s="804" t="s">
        <v>15</v>
      </c>
      <c r="AL11" s="805"/>
      <c r="AM11" s="805"/>
      <c r="AN11" s="911"/>
      <c r="AO11" s="92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41" ht="25.5" customHeight="1">
      <c r="A12" s="920"/>
      <c r="B12" s="920"/>
      <c r="C12" s="920"/>
      <c r="D12" s="920"/>
      <c r="E12" s="920"/>
      <c r="F12" s="920"/>
      <c r="G12" s="920"/>
      <c r="H12" s="920"/>
      <c r="I12" s="755" t="s">
        <v>63</v>
      </c>
      <c r="J12" s="755"/>
      <c r="K12" s="755"/>
      <c r="L12" s="756"/>
      <c r="M12" s="757" t="s">
        <v>63</v>
      </c>
      <c r="N12" s="758"/>
      <c r="O12" s="758"/>
      <c r="P12" s="759"/>
      <c r="Q12" s="757" t="s">
        <v>63</v>
      </c>
      <c r="R12" s="758"/>
      <c r="S12" s="758"/>
      <c r="T12" s="758"/>
      <c r="U12" s="912" t="s">
        <v>63</v>
      </c>
      <c r="V12" s="758"/>
      <c r="W12" s="758"/>
      <c r="X12" s="913"/>
      <c r="Y12" s="912" t="s">
        <v>63</v>
      </c>
      <c r="Z12" s="758"/>
      <c r="AA12" s="758"/>
      <c r="AB12" s="913"/>
      <c r="AC12" s="912" t="s">
        <v>63</v>
      </c>
      <c r="AD12" s="758"/>
      <c r="AE12" s="758"/>
      <c r="AF12" s="913"/>
      <c r="AG12" s="912" t="s">
        <v>63</v>
      </c>
      <c r="AH12" s="758"/>
      <c r="AI12" s="758"/>
      <c r="AJ12" s="913"/>
      <c r="AK12" s="912" t="s">
        <v>63</v>
      </c>
      <c r="AL12" s="758"/>
      <c r="AM12" s="758"/>
      <c r="AN12" s="913"/>
      <c r="AO12" s="924"/>
    </row>
    <row r="13" spans="1:41" ht="25.5" customHeight="1" thickBot="1">
      <c r="A13" s="920"/>
      <c r="B13" s="920"/>
      <c r="C13" s="920"/>
      <c r="D13" s="920"/>
      <c r="E13" s="920"/>
      <c r="F13" s="920"/>
      <c r="G13" s="920"/>
      <c r="H13" s="938"/>
      <c r="I13" s="150" t="s">
        <v>64</v>
      </c>
      <c r="J13" s="150" t="s">
        <v>65</v>
      </c>
      <c r="K13" s="150" t="s">
        <v>66</v>
      </c>
      <c r="L13" s="150" t="s">
        <v>68</v>
      </c>
      <c r="M13" s="475" t="s">
        <v>64</v>
      </c>
      <c r="N13" s="475" t="s">
        <v>65</v>
      </c>
      <c r="O13" s="475" t="s">
        <v>66</v>
      </c>
      <c r="P13" s="475" t="s">
        <v>68</v>
      </c>
      <c r="Q13" s="475" t="s">
        <v>64</v>
      </c>
      <c r="R13" s="475" t="s">
        <v>65</v>
      </c>
      <c r="S13" s="475" t="s">
        <v>66</v>
      </c>
      <c r="T13" s="527" t="s">
        <v>68</v>
      </c>
      <c r="U13" s="528" t="s">
        <v>64</v>
      </c>
      <c r="V13" s="475" t="s">
        <v>65</v>
      </c>
      <c r="W13" s="475" t="s">
        <v>66</v>
      </c>
      <c r="X13" s="238" t="s">
        <v>68</v>
      </c>
      <c r="Y13" s="528" t="s">
        <v>64</v>
      </c>
      <c r="Z13" s="475" t="s">
        <v>65</v>
      </c>
      <c r="AA13" s="475" t="s">
        <v>66</v>
      </c>
      <c r="AB13" s="238" t="s">
        <v>68</v>
      </c>
      <c r="AC13" s="528" t="s">
        <v>64</v>
      </c>
      <c r="AD13" s="475" t="s">
        <v>65</v>
      </c>
      <c r="AE13" s="475" t="s">
        <v>66</v>
      </c>
      <c r="AF13" s="238" t="s">
        <v>68</v>
      </c>
      <c r="AG13" s="528" t="s">
        <v>64</v>
      </c>
      <c r="AH13" s="543" t="s">
        <v>65</v>
      </c>
      <c r="AI13" s="543" t="s">
        <v>66</v>
      </c>
      <c r="AJ13" s="238" t="s">
        <v>68</v>
      </c>
      <c r="AK13" s="528" t="s">
        <v>64</v>
      </c>
      <c r="AL13" s="543" t="s">
        <v>65</v>
      </c>
      <c r="AM13" s="543" t="s">
        <v>66</v>
      </c>
      <c r="AN13" s="238" t="s">
        <v>68</v>
      </c>
      <c r="AO13" s="924"/>
    </row>
    <row r="14" spans="1:41" ht="15">
      <c r="A14" s="926" t="s">
        <v>137</v>
      </c>
      <c r="B14" s="926">
        <v>13659</v>
      </c>
      <c r="C14" s="929" t="s">
        <v>138</v>
      </c>
      <c r="D14" s="932" t="s">
        <v>139</v>
      </c>
      <c r="E14" s="929" t="s">
        <v>140</v>
      </c>
      <c r="F14" s="942" t="s">
        <v>141</v>
      </c>
      <c r="G14" s="917" t="s">
        <v>142</v>
      </c>
      <c r="H14" s="140" t="s">
        <v>75</v>
      </c>
      <c r="I14" s="205">
        <v>0</v>
      </c>
      <c r="J14" s="120">
        <v>0</v>
      </c>
      <c r="K14" s="120">
        <v>0</v>
      </c>
      <c r="L14" s="206">
        <f>SUM(I14:K14)</f>
        <v>0</v>
      </c>
      <c r="M14" s="205">
        <v>0</v>
      </c>
      <c r="N14" s="120">
        <v>0</v>
      </c>
      <c r="O14" s="120">
        <v>0</v>
      </c>
      <c r="P14" s="206">
        <f>SUM(M14:O14)</f>
        <v>0</v>
      </c>
      <c r="Q14" s="205">
        <v>0</v>
      </c>
      <c r="R14" s="120">
        <v>0</v>
      </c>
      <c r="S14" s="120">
        <v>0</v>
      </c>
      <c r="T14" s="206">
        <f>SUM(Q14:S14)</f>
        <v>0</v>
      </c>
      <c r="U14" s="205">
        <v>0</v>
      </c>
      <c r="V14" s="120">
        <v>0</v>
      </c>
      <c r="W14" s="120">
        <v>0</v>
      </c>
      <c r="X14" s="206">
        <f>SUM(U14:W14)</f>
        <v>0</v>
      </c>
      <c r="Y14" s="205">
        <v>0</v>
      </c>
      <c r="Z14" s="120">
        <v>0</v>
      </c>
      <c r="AA14" s="120">
        <v>0</v>
      </c>
      <c r="AB14" s="210">
        <f>SUM(Y14:AA14)</f>
        <v>0</v>
      </c>
      <c r="AC14" s="205">
        <v>0</v>
      </c>
      <c r="AD14" s="120">
        <v>0</v>
      </c>
      <c r="AE14" s="120">
        <v>0</v>
      </c>
      <c r="AF14" s="210">
        <f>SUM(AC14:AE14)</f>
        <v>0</v>
      </c>
      <c r="AG14" s="205">
        <v>0</v>
      </c>
      <c r="AH14" s="120">
        <v>0</v>
      </c>
      <c r="AI14" s="120">
        <v>0</v>
      </c>
      <c r="AJ14" s="206">
        <f>SUM(AG14:AI14)</f>
        <v>0</v>
      </c>
      <c r="AK14" s="205">
        <v>0</v>
      </c>
      <c r="AL14" s="120">
        <v>0</v>
      </c>
      <c r="AM14" s="120">
        <v>0</v>
      </c>
      <c r="AN14" s="206">
        <f>SUM(AK14:AM14)</f>
        <v>0</v>
      </c>
      <c r="AO14" s="529">
        <f>L14+P14+T14+X14+AB14+AF14</f>
        <v>0</v>
      </c>
    </row>
    <row r="15" spans="1:41" ht="25.5" customHeight="1">
      <c r="A15" s="927"/>
      <c r="B15" s="927"/>
      <c r="C15" s="930"/>
      <c r="D15" s="933"/>
      <c r="E15" s="930"/>
      <c r="F15" s="943"/>
      <c r="G15" s="679"/>
      <c r="H15" s="141" t="s">
        <v>76</v>
      </c>
      <c r="I15" s="221">
        <v>0</v>
      </c>
      <c r="J15" s="122">
        <v>0</v>
      </c>
      <c r="K15" s="122">
        <v>0</v>
      </c>
      <c r="L15" s="242">
        <f>SUM(I15:K15)</f>
        <v>0</v>
      </c>
      <c r="M15" s="221">
        <v>0</v>
      </c>
      <c r="N15" s="122">
        <v>0</v>
      </c>
      <c r="O15" s="122">
        <v>0</v>
      </c>
      <c r="P15" s="242">
        <f>SUM(M15:O15)</f>
        <v>0</v>
      </c>
      <c r="Q15" s="221">
        <v>0</v>
      </c>
      <c r="R15" s="122">
        <v>0</v>
      </c>
      <c r="S15" s="122">
        <v>0</v>
      </c>
      <c r="T15" s="242">
        <f>SUM(Q15:S15)</f>
        <v>0</v>
      </c>
      <c r="U15" s="207">
        <v>0</v>
      </c>
      <c r="V15" s="126">
        <v>0</v>
      </c>
      <c r="W15" s="126">
        <v>0</v>
      </c>
      <c r="X15" s="208">
        <f>SUM(U15:W15)</f>
        <v>0</v>
      </c>
      <c r="Y15" s="207">
        <v>0</v>
      </c>
      <c r="Z15" s="126">
        <v>0</v>
      </c>
      <c r="AA15" s="126">
        <v>0</v>
      </c>
      <c r="AB15" s="211">
        <f>SUM(Y15:AA15)</f>
        <v>0</v>
      </c>
      <c r="AC15" s="207">
        <v>0</v>
      </c>
      <c r="AD15" s="126">
        <v>0</v>
      </c>
      <c r="AE15" s="126">
        <v>0</v>
      </c>
      <c r="AF15" s="211">
        <f>SUM(AC15:AE15)</f>
        <v>0</v>
      </c>
      <c r="AG15" s="221">
        <v>0</v>
      </c>
      <c r="AH15" s="122">
        <v>0</v>
      </c>
      <c r="AI15" s="122">
        <v>0</v>
      </c>
      <c r="AJ15" s="242">
        <f>SUM(AG15:AI15)</f>
        <v>0</v>
      </c>
      <c r="AK15" s="221">
        <v>0</v>
      </c>
      <c r="AL15" s="122">
        <v>0</v>
      </c>
      <c r="AM15" s="122">
        <v>0</v>
      </c>
      <c r="AN15" s="242">
        <f>SUM(AK15:AM15)</f>
        <v>0</v>
      </c>
      <c r="AO15" s="530">
        <f aca="true" t="shared" si="0" ref="AO15:AO23">L15+P15+T15+X15+AB15+AF15</f>
        <v>0</v>
      </c>
    </row>
    <row r="16" spans="1:41" ht="25.5" customHeight="1">
      <c r="A16" s="927"/>
      <c r="B16" s="927"/>
      <c r="C16" s="930"/>
      <c r="D16" s="933"/>
      <c r="E16" s="930"/>
      <c r="F16" s="943"/>
      <c r="G16" s="679"/>
      <c r="H16" s="98" t="s">
        <v>77</v>
      </c>
      <c r="I16" s="203">
        <v>0</v>
      </c>
      <c r="J16" s="480">
        <v>0</v>
      </c>
      <c r="K16" s="480">
        <v>0</v>
      </c>
      <c r="L16" s="204">
        <v>0</v>
      </c>
      <c r="M16" s="203">
        <v>10</v>
      </c>
      <c r="N16" s="480">
        <v>1</v>
      </c>
      <c r="O16" s="480">
        <v>0</v>
      </c>
      <c r="P16" s="204">
        <v>11</v>
      </c>
      <c r="Q16" s="203">
        <v>16</v>
      </c>
      <c r="R16" s="480">
        <v>8</v>
      </c>
      <c r="S16" s="480">
        <v>0</v>
      </c>
      <c r="T16" s="204">
        <v>24</v>
      </c>
      <c r="U16" s="486">
        <v>16</v>
      </c>
      <c r="V16" s="485">
        <v>10</v>
      </c>
      <c r="W16" s="485">
        <v>0</v>
      </c>
      <c r="X16" s="202">
        <v>26</v>
      </c>
      <c r="Y16" s="197">
        <v>14</v>
      </c>
      <c r="Z16" s="485">
        <v>15</v>
      </c>
      <c r="AA16" s="485">
        <v>0</v>
      </c>
      <c r="AB16" s="483">
        <v>29</v>
      </c>
      <c r="AC16" s="486">
        <v>16</v>
      </c>
      <c r="AD16" s="485">
        <v>8</v>
      </c>
      <c r="AE16" s="485">
        <v>0</v>
      </c>
      <c r="AF16" s="551">
        <v>24</v>
      </c>
      <c r="AG16" s="221">
        <v>0</v>
      </c>
      <c r="AH16" s="122">
        <v>0</v>
      </c>
      <c r="AI16" s="122">
        <v>0</v>
      </c>
      <c r="AJ16" s="242">
        <f>SUM(AG16:AI16)</f>
        <v>0</v>
      </c>
      <c r="AK16" s="221">
        <v>0</v>
      </c>
      <c r="AL16" s="122">
        <v>0</v>
      </c>
      <c r="AM16" s="122">
        <v>0</v>
      </c>
      <c r="AN16" s="242">
        <f>SUM(AK16:AM16)</f>
        <v>0</v>
      </c>
      <c r="AO16" s="530">
        <f t="shared" si="0"/>
        <v>114</v>
      </c>
    </row>
    <row r="17" spans="1:79" s="3" customFormat="1" ht="15">
      <c r="A17" s="927"/>
      <c r="B17" s="927"/>
      <c r="C17" s="930"/>
      <c r="D17" s="933"/>
      <c r="E17" s="930"/>
      <c r="F17" s="943"/>
      <c r="G17" s="679"/>
      <c r="H17" s="99" t="s">
        <v>78</v>
      </c>
      <c r="I17" s="203">
        <v>0</v>
      </c>
      <c r="J17" s="480">
        <v>0</v>
      </c>
      <c r="K17" s="480">
        <v>0</v>
      </c>
      <c r="L17" s="204">
        <v>0</v>
      </c>
      <c r="M17" s="203">
        <v>15</v>
      </c>
      <c r="N17" s="480">
        <v>4</v>
      </c>
      <c r="O17" s="480">
        <v>0</v>
      </c>
      <c r="P17" s="204">
        <v>19</v>
      </c>
      <c r="Q17" s="203">
        <v>24</v>
      </c>
      <c r="R17" s="480">
        <v>21</v>
      </c>
      <c r="S17" s="480">
        <v>0</v>
      </c>
      <c r="T17" s="204">
        <v>45</v>
      </c>
      <c r="U17" s="203">
        <v>11</v>
      </c>
      <c r="V17" s="480">
        <v>8</v>
      </c>
      <c r="W17" s="480">
        <v>0</v>
      </c>
      <c r="X17" s="204">
        <v>19</v>
      </c>
      <c r="Y17" s="209">
        <v>15</v>
      </c>
      <c r="Z17" s="480">
        <v>15</v>
      </c>
      <c r="AA17" s="480">
        <v>0</v>
      </c>
      <c r="AB17" s="481">
        <v>30</v>
      </c>
      <c r="AC17" s="203">
        <v>24</v>
      </c>
      <c r="AD17" s="480">
        <v>21</v>
      </c>
      <c r="AE17" s="480">
        <v>0</v>
      </c>
      <c r="AF17" s="552">
        <v>45</v>
      </c>
      <c r="AG17" s="221">
        <v>0</v>
      </c>
      <c r="AH17" s="122">
        <v>0</v>
      </c>
      <c r="AI17" s="122">
        <v>0</v>
      </c>
      <c r="AJ17" s="242">
        <f>SUM(AG17:AI17)</f>
        <v>0</v>
      </c>
      <c r="AK17" s="221">
        <v>0</v>
      </c>
      <c r="AL17" s="122">
        <v>0</v>
      </c>
      <c r="AM17" s="122">
        <v>0</v>
      </c>
      <c r="AN17" s="242">
        <f>SUM(AK17:AM17)</f>
        <v>0</v>
      </c>
      <c r="AO17" s="530">
        <f t="shared" si="0"/>
        <v>158</v>
      </c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41" ht="32.25" customHeight="1" thickBot="1">
      <c r="A18" s="927"/>
      <c r="B18" s="927"/>
      <c r="C18" s="930"/>
      <c r="D18" s="933"/>
      <c r="E18" s="930"/>
      <c r="F18" s="943"/>
      <c r="G18" s="679"/>
      <c r="H18" s="99" t="s">
        <v>79</v>
      </c>
      <c r="I18" s="203">
        <v>0</v>
      </c>
      <c r="J18" s="480">
        <v>0</v>
      </c>
      <c r="K18" s="480">
        <v>0</v>
      </c>
      <c r="L18" s="204">
        <v>0</v>
      </c>
      <c r="M18" s="203">
        <v>1</v>
      </c>
      <c r="N18" s="480">
        <v>2</v>
      </c>
      <c r="O18" s="480">
        <v>0</v>
      </c>
      <c r="P18" s="204">
        <v>3</v>
      </c>
      <c r="Q18" s="203">
        <v>0</v>
      </c>
      <c r="R18" s="480">
        <v>2</v>
      </c>
      <c r="S18" s="480">
        <v>0</v>
      </c>
      <c r="T18" s="204">
        <v>2</v>
      </c>
      <c r="U18" s="487">
        <v>2</v>
      </c>
      <c r="V18" s="484">
        <v>2</v>
      </c>
      <c r="W18" s="484">
        <v>0</v>
      </c>
      <c r="X18" s="215">
        <v>4</v>
      </c>
      <c r="Y18" s="213">
        <v>0</v>
      </c>
      <c r="Z18" s="484">
        <v>0</v>
      </c>
      <c r="AA18" s="484">
        <v>0</v>
      </c>
      <c r="AB18" s="482">
        <v>0</v>
      </c>
      <c r="AC18" s="203">
        <v>0</v>
      </c>
      <c r="AD18" s="480">
        <v>2</v>
      </c>
      <c r="AE18" s="480">
        <v>0</v>
      </c>
      <c r="AF18" s="552">
        <v>2</v>
      </c>
      <c r="AG18" s="248">
        <v>0</v>
      </c>
      <c r="AH18" s="249">
        <v>0</v>
      </c>
      <c r="AI18" s="249">
        <v>0</v>
      </c>
      <c r="AJ18" s="244">
        <f>SUM(AG18:AI18)</f>
        <v>0</v>
      </c>
      <c r="AK18" s="248">
        <v>0</v>
      </c>
      <c r="AL18" s="249">
        <v>0</v>
      </c>
      <c r="AM18" s="249">
        <v>0</v>
      </c>
      <c r="AN18" s="244">
        <f>SUM(AK18:AM18)</f>
        <v>0</v>
      </c>
      <c r="AO18" s="530">
        <f t="shared" si="0"/>
        <v>11</v>
      </c>
    </row>
    <row r="19" spans="1:41" ht="42" customHeight="1" thickBot="1">
      <c r="A19" s="927"/>
      <c r="B19" s="927"/>
      <c r="C19" s="930"/>
      <c r="D19" s="933"/>
      <c r="E19" s="930"/>
      <c r="F19" s="943"/>
      <c r="G19" s="918"/>
      <c r="H19" s="100" t="s">
        <v>143</v>
      </c>
      <c r="I19" s="203">
        <f aca="true" t="shared" si="1" ref="I19:AF19">SUM(I14:I18)</f>
        <v>0</v>
      </c>
      <c r="J19" s="480">
        <f t="shared" si="1"/>
        <v>0</v>
      </c>
      <c r="K19" s="480">
        <f t="shared" si="1"/>
        <v>0</v>
      </c>
      <c r="L19" s="531">
        <f t="shared" si="1"/>
        <v>0</v>
      </c>
      <c r="M19" s="203">
        <f t="shared" si="1"/>
        <v>26</v>
      </c>
      <c r="N19" s="480">
        <f t="shared" si="1"/>
        <v>7</v>
      </c>
      <c r="O19" s="480">
        <f t="shared" si="1"/>
        <v>0</v>
      </c>
      <c r="P19" s="531">
        <f t="shared" si="1"/>
        <v>33</v>
      </c>
      <c r="Q19" s="203">
        <f t="shared" si="1"/>
        <v>40</v>
      </c>
      <c r="R19" s="480">
        <f t="shared" si="1"/>
        <v>31</v>
      </c>
      <c r="S19" s="480">
        <f t="shared" si="1"/>
        <v>0</v>
      </c>
      <c r="T19" s="531">
        <f t="shared" si="1"/>
        <v>71</v>
      </c>
      <c r="U19" s="199">
        <f t="shared" si="1"/>
        <v>29</v>
      </c>
      <c r="V19" s="201">
        <f t="shared" si="1"/>
        <v>20</v>
      </c>
      <c r="W19" s="201">
        <f t="shared" si="1"/>
        <v>0</v>
      </c>
      <c r="X19" s="214">
        <f t="shared" si="1"/>
        <v>49</v>
      </c>
      <c r="Y19" s="216">
        <f t="shared" si="1"/>
        <v>29</v>
      </c>
      <c r="Z19" s="201">
        <f t="shared" si="1"/>
        <v>30</v>
      </c>
      <c r="AA19" s="201">
        <f t="shared" si="1"/>
        <v>0</v>
      </c>
      <c r="AB19" s="214">
        <f t="shared" si="1"/>
        <v>59</v>
      </c>
      <c r="AC19" s="216">
        <f t="shared" si="1"/>
        <v>40</v>
      </c>
      <c r="AD19" s="216">
        <f t="shared" si="1"/>
        <v>31</v>
      </c>
      <c r="AE19" s="216">
        <f t="shared" si="1"/>
        <v>0</v>
      </c>
      <c r="AF19" s="569">
        <f t="shared" si="1"/>
        <v>71</v>
      </c>
      <c r="AG19" s="199">
        <v>0</v>
      </c>
      <c r="AH19" s="201">
        <v>0</v>
      </c>
      <c r="AI19" s="201">
        <v>0</v>
      </c>
      <c r="AJ19" s="569">
        <v>0</v>
      </c>
      <c r="AK19" s="199">
        <v>0</v>
      </c>
      <c r="AL19" s="201">
        <v>0</v>
      </c>
      <c r="AM19" s="201">
        <v>0</v>
      </c>
      <c r="AN19" s="214">
        <v>0</v>
      </c>
      <c r="AO19" s="570">
        <f>L19+P19+T19+X19+AB19+AF19</f>
        <v>283</v>
      </c>
    </row>
    <row r="20" spans="1:41" ht="15">
      <c r="A20" s="927"/>
      <c r="B20" s="927"/>
      <c r="C20" s="930"/>
      <c r="D20" s="933"/>
      <c r="E20" s="930"/>
      <c r="F20" s="943"/>
      <c r="G20" s="925" t="s">
        <v>144</v>
      </c>
      <c r="H20" s="99" t="s">
        <v>81</v>
      </c>
      <c r="I20" s="203">
        <v>0</v>
      </c>
      <c r="J20" s="480">
        <v>0</v>
      </c>
      <c r="K20" s="480">
        <v>0</v>
      </c>
      <c r="L20" s="204">
        <v>0</v>
      </c>
      <c r="M20" s="203">
        <v>23</v>
      </c>
      <c r="N20" s="480">
        <v>7</v>
      </c>
      <c r="O20" s="480">
        <v>0</v>
      </c>
      <c r="P20" s="204">
        <v>30</v>
      </c>
      <c r="Q20" s="203">
        <v>31</v>
      </c>
      <c r="R20" s="480">
        <v>23</v>
      </c>
      <c r="S20" s="480">
        <v>0</v>
      </c>
      <c r="T20" s="204">
        <f>SUM(Q20:S20)</f>
        <v>54</v>
      </c>
      <c r="U20" s="486">
        <v>17</v>
      </c>
      <c r="V20" s="485">
        <v>10</v>
      </c>
      <c r="W20" s="485">
        <v>0</v>
      </c>
      <c r="X20" s="202">
        <v>27</v>
      </c>
      <c r="Y20" s="197">
        <v>28</v>
      </c>
      <c r="Z20" s="485">
        <v>29</v>
      </c>
      <c r="AA20" s="485">
        <v>0</v>
      </c>
      <c r="AB20" s="483">
        <v>57</v>
      </c>
      <c r="AC20" s="203">
        <v>31</v>
      </c>
      <c r="AD20" s="480">
        <v>23</v>
      </c>
      <c r="AE20" s="480">
        <v>0</v>
      </c>
      <c r="AF20" s="204">
        <f>SUM(AC20:AE20)</f>
        <v>54</v>
      </c>
      <c r="AG20" s="207">
        <v>0</v>
      </c>
      <c r="AH20" s="126">
        <v>0</v>
      </c>
      <c r="AI20" s="126">
        <v>0</v>
      </c>
      <c r="AJ20" s="208">
        <f>SUM(AG20:AI20)</f>
        <v>0</v>
      </c>
      <c r="AK20" s="207">
        <v>0</v>
      </c>
      <c r="AL20" s="126">
        <v>0</v>
      </c>
      <c r="AM20" s="126">
        <v>0</v>
      </c>
      <c r="AN20" s="208">
        <f>SUM(AK20:AM20)</f>
        <v>0</v>
      </c>
      <c r="AO20" s="530">
        <f t="shared" si="0"/>
        <v>222</v>
      </c>
    </row>
    <row r="21" spans="1:79" s="97" customFormat="1" ht="15.75" thickBot="1">
      <c r="A21" s="927"/>
      <c r="B21" s="927"/>
      <c r="C21" s="930"/>
      <c r="D21" s="933"/>
      <c r="E21" s="930"/>
      <c r="F21" s="943"/>
      <c r="G21" s="918"/>
      <c r="H21" s="99" t="s">
        <v>82</v>
      </c>
      <c r="I21" s="203">
        <v>0</v>
      </c>
      <c r="J21" s="480">
        <v>0</v>
      </c>
      <c r="K21" s="480">
        <v>0</v>
      </c>
      <c r="L21" s="204">
        <v>0</v>
      </c>
      <c r="M21" s="203">
        <v>3</v>
      </c>
      <c r="N21" s="480">
        <v>0</v>
      </c>
      <c r="O21" s="480">
        <v>0</v>
      </c>
      <c r="P21" s="204">
        <v>3</v>
      </c>
      <c r="Q21" s="203">
        <v>9</v>
      </c>
      <c r="R21" s="480">
        <v>8</v>
      </c>
      <c r="S21" s="480">
        <v>0</v>
      </c>
      <c r="T21" s="204">
        <f>SUM(Q21:S21)</f>
        <v>17</v>
      </c>
      <c r="U21" s="203">
        <v>13</v>
      </c>
      <c r="V21" s="480">
        <v>9</v>
      </c>
      <c r="W21" s="480">
        <v>0</v>
      </c>
      <c r="X21" s="204">
        <v>22</v>
      </c>
      <c r="Y21" s="209">
        <v>1</v>
      </c>
      <c r="Z21" s="480">
        <v>1</v>
      </c>
      <c r="AA21" s="480">
        <v>0</v>
      </c>
      <c r="AB21" s="481">
        <v>2</v>
      </c>
      <c r="AC21" s="203">
        <v>9</v>
      </c>
      <c r="AD21" s="480">
        <v>8</v>
      </c>
      <c r="AE21" s="480">
        <v>0</v>
      </c>
      <c r="AF21" s="204">
        <f>SUM(AC21:AE21)</f>
        <v>17</v>
      </c>
      <c r="AG21" s="221">
        <v>0</v>
      </c>
      <c r="AH21" s="122">
        <v>0</v>
      </c>
      <c r="AI21" s="122">
        <v>0</v>
      </c>
      <c r="AJ21" s="242">
        <f>SUM(AG21:AI21)</f>
        <v>0</v>
      </c>
      <c r="AK21" s="221">
        <v>0</v>
      </c>
      <c r="AL21" s="122">
        <v>0</v>
      </c>
      <c r="AM21" s="122">
        <v>0</v>
      </c>
      <c r="AN21" s="242">
        <f>SUM(AK21:AM21)</f>
        <v>0</v>
      </c>
      <c r="AO21" s="530">
        <f t="shared" si="0"/>
        <v>61</v>
      </c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41" ht="15">
      <c r="A22" s="927"/>
      <c r="B22" s="927"/>
      <c r="C22" s="930"/>
      <c r="D22" s="933"/>
      <c r="E22" s="930"/>
      <c r="F22" s="943"/>
      <c r="G22" s="925" t="s">
        <v>145</v>
      </c>
      <c r="H22" s="99" t="s">
        <v>84</v>
      </c>
      <c r="I22" s="203">
        <v>0</v>
      </c>
      <c r="J22" s="480">
        <v>0</v>
      </c>
      <c r="K22" s="480">
        <v>0</v>
      </c>
      <c r="L22" s="204">
        <v>0</v>
      </c>
      <c r="M22" s="203">
        <v>0</v>
      </c>
      <c r="N22" s="480">
        <v>0</v>
      </c>
      <c r="O22" s="480">
        <v>0</v>
      </c>
      <c r="P22" s="204">
        <v>0</v>
      </c>
      <c r="Q22" s="203">
        <v>0</v>
      </c>
      <c r="R22" s="480">
        <v>0</v>
      </c>
      <c r="S22" s="480">
        <v>0</v>
      </c>
      <c r="T22" s="204">
        <f>SUM(Q22:S22)</f>
        <v>0</v>
      </c>
      <c r="U22" s="203">
        <v>0</v>
      </c>
      <c r="V22" s="480">
        <v>0</v>
      </c>
      <c r="W22" s="480">
        <v>0</v>
      </c>
      <c r="X22" s="204">
        <v>0</v>
      </c>
      <c r="Y22" s="209">
        <v>0</v>
      </c>
      <c r="Z22" s="480">
        <v>0</v>
      </c>
      <c r="AA22" s="480">
        <v>0</v>
      </c>
      <c r="AB22" s="481">
        <v>0</v>
      </c>
      <c r="AC22" s="203">
        <v>0</v>
      </c>
      <c r="AD22" s="480">
        <v>0</v>
      </c>
      <c r="AE22" s="480">
        <v>0</v>
      </c>
      <c r="AF22" s="204">
        <f>SUM(AC22:AE22)</f>
        <v>0</v>
      </c>
      <c r="AG22" s="221">
        <v>0</v>
      </c>
      <c r="AH22" s="122">
        <v>0</v>
      </c>
      <c r="AI22" s="122">
        <v>0</v>
      </c>
      <c r="AJ22" s="242">
        <f>SUM(AG22:AI22)</f>
        <v>0</v>
      </c>
      <c r="AK22" s="221">
        <v>0</v>
      </c>
      <c r="AL22" s="122">
        <v>0</v>
      </c>
      <c r="AM22" s="122">
        <v>0</v>
      </c>
      <c r="AN22" s="242">
        <f>SUM(AK22:AM22)</f>
        <v>0</v>
      </c>
      <c r="AO22" s="530">
        <f t="shared" si="0"/>
        <v>0</v>
      </c>
    </row>
    <row r="23" spans="1:41" ht="34.5" customHeight="1" thickBot="1">
      <c r="A23" s="927"/>
      <c r="B23" s="927"/>
      <c r="C23" s="930"/>
      <c r="D23" s="933"/>
      <c r="E23" s="931"/>
      <c r="F23" s="944"/>
      <c r="G23" s="680"/>
      <c r="H23" s="101" t="s">
        <v>85</v>
      </c>
      <c r="I23" s="21">
        <v>0</v>
      </c>
      <c r="J23" s="488">
        <v>0</v>
      </c>
      <c r="K23" s="488">
        <v>0</v>
      </c>
      <c r="L23" s="2">
        <v>0</v>
      </c>
      <c r="M23" s="21">
        <v>0</v>
      </c>
      <c r="N23" s="488">
        <v>0</v>
      </c>
      <c r="O23" s="488">
        <v>0</v>
      </c>
      <c r="P23" s="2">
        <v>0</v>
      </c>
      <c r="Q23" s="21">
        <v>0</v>
      </c>
      <c r="R23" s="488">
        <v>0</v>
      </c>
      <c r="S23" s="488">
        <v>0</v>
      </c>
      <c r="T23" s="2">
        <f>SUM(Q23:S23)</f>
        <v>0</v>
      </c>
      <c r="U23" s="21">
        <v>9</v>
      </c>
      <c r="V23" s="488">
        <v>3</v>
      </c>
      <c r="W23" s="488">
        <v>0</v>
      </c>
      <c r="X23" s="2">
        <v>12</v>
      </c>
      <c r="Y23" s="472">
        <v>1</v>
      </c>
      <c r="Z23" s="488">
        <v>0</v>
      </c>
      <c r="AA23" s="488">
        <v>0</v>
      </c>
      <c r="AB23" s="471">
        <v>1</v>
      </c>
      <c r="AC23" s="21">
        <v>0</v>
      </c>
      <c r="AD23" s="488">
        <v>0</v>
      </c>
      <c r="AE23" s="488">
        <v>0</v>
      </c>
      <c r="AF23" s="204">
        <f>SUM(AC23:AE23)</f>
        <v>0</v>
      </c>
      <c r="AG23" s="248">
        <v>0</v>
      </c>
      <c r="AH23" s="249">
        <v>0</v>
      </c>
      <c r="AI23" s="249">
        <v>0</v>
      </c>
      <c r="AJ23" s="244">
        <f>SUM(AG23:AI23)</f>
        <v>0</v>
      </c>
      <c r="AK23" s="248">
        <v>0</v>
      </c>
      <c r="AL23" s="249">
        <v>0</v>
      </c>
      <c r="AM23" s="249">
        <v>0</v>
      </c>
      <c r="AN23" s="244">
        <f>SUM(AK23:AM23)</f>
        <v>0</v>
      </c>
      <c r="AO23" s="44">
        <f t="shared" si="0"/>
        <v>13</v>
      </c>
    </row>
    <row r="24" spans="1:41" ht="44.25" customHeight="1" thickBot="1">
      <c r="A24" s="928"/>
      <c r="B24" s="928"/>
      <c r="C24" s="931"/>
      <c r="D24" s="934"/>
      <c r="E24" s="196" t="s">
        <v>146</v>
      </c>
      <c r="F24" s="198" t="s">
        <v>147</v>
      </c>
      <c r="G24" s="199" t="s">
        <v>249</v>
      </c>
      <c r="H24" s="200" t="s">
        <v>148</v>
      </c>
      <c r="I24" s="478" t="s">
        <v>249</v>
      </c>
      <c r="J24" s="477" t="s">
        <v>249</v>
      </c>
      <c r="K24" s="477" t="s">
        <v>249</v>
      </c>
      <c r="L24" s="476">
        <f>SUM(I24:K24)</f>
        <v>0</v>
      </c>
      <c r="M24" s="478" t="s">
        <v>249</v>
      </c>
      <c r="N24" s="477" t="s">
        <v>249</v>
      </c>
      <c r="O24" s="477" t="s">
        <v>249</v>
      </c>
      <c r="P24" s="479">
        <v>1</v>
      </c>
      <c r="Q24" s="65" t="s">
        <v>249</v>
      </c>
      <c r="R24" s="65" t="s">
        <v>249</v>
      </c>
      <c r="S24" s="65" t="s">
        <v>249</v>
      </c>
      <c r="T24" s="532">
        <v>6</v>
      </c>
      <c r="U24" s="187" t="s">
        <v>249</v>
      </c>
      <c r="V24" s="189" t="s">
        <v>249</v>
      </c>
      <c r="W24" s="189" t="s">
        <v>249</v>
      </c>
      <c r="X24" s="230">
        <v>4</v>
      </c>
      <c r="Y24" s="187" t="s">
        <v>249</v>
      </c>
      <c r="Z24" s="189" t="s">
        <v>249</v>
      </c>
      <c r="AA24" s="189" t="s">
        <v>249</v>
      </c>
      <c r="AB24" s="212">
        <v>3</v>
      </c>
      <c r="AC24" s="65" t="s">
        <v>249</v>
      </c>
      <c r="AD24" s="65" t="s">
        <v>249</v>
      </c>
      <c r="AE24" s="65" t="s">
        <v>249</v>
      </c>
      <c r="AF24" s="212">
        <v>3</v>
      </c>
      <c r="AG24" s="187" t="s">
        <v>249</v>
      </c>
      <c r="AH24" s="189" t="s">
        <v>249</v>
      </c>
      <c r="AI24" s="189" t="s">
        <v>249</v>
      </c>
      <c r="AJ24" s="568">
        <f>SUM(AG24:AI24)</f>
        <v>0</v>
      </c>
      <c r="AK24" s="187" t="s">
        <v>249</v>
      </c>
      <c r="AL24" s="189" t="s">
        <v>249</v>
      </c>
      <c r="AM24" s="189" t="s">
        <v>249</v>
      </c>
      <c r="AN24" s="568">
        <f>SUM(AK24:AM24)</f>
        <v>0</v>
      </c>
      <c r="AO24" s="533">
        <f>L24+P24+T24+X24+AB24+AF24+AJ24+AN24</f>
        <v>17</v>
      </c>
    </row>
    <row r="25" spans="1:41" ht="30.75" customHeight="1">
      <c r="A25" s="947" t="s">
        <v>149</v>
      </c>
      <c r="B25" s="926">
        <v>13758</v>
      </c>
      <c r="C25" s="947" t="s">
        <v>150</v>
      </c>
      <c r="D25" s="947" t="s">
        <v>151</v>
      </c>
      <c r="E25" s="947" t="s">
        <v>152</v>
      </c>
      <c r="F25" s="948" t="s">
        <v>153</v>
      </c>
      <c r="G25" s="917" t="s">
        <v>249</v>
      </c>
      <c r="H25" s="945" t="s">
        <v>259</v>
      </c>
      <c r="I25" s="914" t="s">
        <v>249</v>
      </c>
      <c r="J25" s="905" t="s">
        <v>249</v>
      </c>
      <c r="K25" s="905" t="s">
        <v>249</v>
      </c>
      <c r="L25" s="908">
        <v>6</v>
      </c>
      <c r="M25" s="914" t="s">
        <v>249</v>
      </c>
      <c r="N25" s="905" t="s">
        <v>249</v>
      </c>
      <c r="O25" s="905" t="s">
        <v>249</v>
      </c>
      <c r="P25" s="908">
        <v>5</v>
      </c>
      <c r="Q25" s="914" t="s">
        <v>249</v>
      </c>
      <c r="R25" s="905" t="s">
        <v>249</v>
      </c>
      <c r="S25" s="905" t="s">
        <v>249</v>
      </c>
      <c r="T25" s="908">
        <v>12</v>
      </c>
      <c r="U25" s="914" t="s">
        <v>249</v>
      </c>
      <c r="V25" s="905" t="s">
        <v>249</v>
      </c>
      <c r="W25" s="905" t="s">
        <v>249</v>
      </c>
      <c r="X25" s="908">
        <v>8</v>
      </c>
      <c r="Y25" s="914" t="s">
        <v>249</v>
      </c>
      <c r="Z25" s="905" t="s">
        <v>249</v>
      </c>
      <c r="AA25" s="905" t="s">
        <v>249</v>
      </c>
      <c r="AB25" s="908">
        <v>6</v>
      </c>
      <c r="AC25" s="914" t="s">
        <v>249</v>
      </c>
      <c r="AD25" s="905" t="s">
        <v>249</v>
      </c>
      <c r="AE25" s="905" t="s">
        <v>249</v>
      </c>
      <c r="AF25" s="908">
        <v>14</v>
      </c>
      <c r="AG25" s="914" t="s">
        <v>249</v>
      </c>
      <c r="AH25" s="905" t="s">
        <v>249</v>
      </c>
      <c r="AI25" s="905" t="s">
        <v>249</v>
      </c>
      <c r="AJ25" s="908">
        <v>0</v>
      </c>
      <c r="AK25" s="914" t="s">
        <v>249</v>
      </c>
      <c r="AL25" s="905" t="s">
        <v>249</v>
      </c>
      <c r="AM25" s="905" t="s">
        <v>249</v>
      </c>
      <c r="AN25" s="908">
        <v>0</v>
      </c>
      <c r="AO25" s="921">
        <f>AF25+AB25+X25+T25+P25+L25+AJ25+AN25</f>
        <v>51</v>
      </c>
    </row>
    <row r="26" spans="1:41" ht="58.5" customHeight="1">
      <c r="A26" s="947"/>
      <c r="B26" s="927"/>
      <c r="C26" s="947"/>
      <c r="D26" s="947"/>
      <c r="E26" s="947"/>
      <c r="F26" s="948"/>
      <c r="G26" s="679"/>
      <c r="H26" s="946"/>
      <c r="I26" s="915"/>
      <c r="J26" s="906"/>
      <c r="K26" s="906"/>
      <c r="L26" s="909"/>
      <c r="M26" s="915"/>
      <c r="N26" s="906"/>
      <c r="O26" s="906"/>
      <c r="P26" s="909"/>
      <c r="Q26" s="915"/>
      <c r="R26" s="906"/>
      <c r="S26" s="906"/>
      <c r="T26" s="909"/>
      <c r="U26" s="915"/>
      <c r="V26" s="906"/>
      <c r="W26" s="906"/>
      <c r="X26" s="909"/>
      <c r="Y26" s="915"/>
      <c r="Z26" s="906"/>
      <c r="AA26" s="906"/>
      <c r="AB26" s="909"/>
      <c r="AC26" s="915"/>
      <c r="AD26" s="906"/>
      <c r="AE26" s="906"/>
      <c r="AF26" s="909"/>
      <c r="AG26" s="915"/>
      <c r="AH26" s="906"/>
      <c r="AI26" s="906"/>
      <c r="AJ26" s="909"/>
      <c r="AK26" s="915"/>
      <c r="AL26" s="906"/>
      <c r="AM26" s="906"/>
      <c r="AN26" s="909"/>
      <c r="AO26" s="922"/>
    </row>
    <row r="27" spans="1:41" ht="15">
      <c r="A27" s="947"/>
      <c r="B27" s="927"/>
      <c r="C27" s="947"/>
      <c r="D27" s="947"/>
      <c r="E27" s="947"/>
      <c r="F27" s="948"/>
      <c r="G27" s="679"/>
      <c r="H27" s="946"/>
      <c r="I27" s="915"/>
      <c r="J27" s="906"/>
      <c r="K27" s="906"/>
      <c r="L27" s="909"/>
      <c r="M27" s="915"/>
      <c r="N27" s="906"/>
      <c r="O27" s="906"/>
      <c r="P27" s="909"/>
      <c r="Q27" s="915"/>
      <c r="R27" s="906"/>
      <c r="S27" s="906"/>
      <c r="T27" s="909"/>
      <c r="U27" s="915"/>
      <c r="V27" s="906"/>
      <c r="W27" s="906"/>
      <c r="X27" s="909"/>
      <c r="Y27" s="915"/>
      <c r="Z27" s="906"/>
      <c r="AA27" s="906"/>
      <c r="AB27" s="909"/>
      <c r="AC27" s="915"/>
      <c r="AD27" s="906"/>
      <c r="AE27" s="906"/>
      <c r="AF27" s="909"/>
      <c r="AG27" s="915"/>
      <c r="AH27" s="906"/>
      <c r="AI27" s="906"/>
      <c r="AJ27" s="909"/>
      <c r="AK27" s="915"/>
      <c r="AL27" s="906"/>
      <c r="AM27" s="906"/>
      <c r="AN27" s="909"/>
      <c r="AO27" s="922"/>
    </row>
    <row r="28" spans="1:41" ht="23.25" customHeight="1" thickBot="1">
      <c r="A28" s="947"/>
      <c r="B28" s="928"/>
      <c r="C28" s="947"/>
      <c r="D28" s="947"/>
      <c r="E28" s="947"/>
      <c r="F28" s="948"/>
      <c r="G28" s="680"/>
      <c r="H28" s="632"/>
      <c r="I28" s="916"/>
      <c r="J28" s="907"/>
      <c r="K28" s="907"/>
      <c r="L28" s="910"/>
      <c r="M28" s="916"/>
      <c r="N28" s="907"/>
      <c r="O28" s="907"/>
      <c r="P28" s="910"/>
      <c r="Q28" s="916"/>
      <c r="R28" s="907"/>
      <c r="S28" s="907"/>
      <c r="T28" s="910"/>
      <c r="U28" s="916"/>
      <c r="V28" s="907"/>
      <c r="W28" s="907"/>
      <c r="X28" s="910"/>
      <c r="Y28" s="916"/>
      <c r="Z28" s="907"/>
      <c r="AA28" s="907"/>
      <c r="AB28" s="910"/>
      <c r="AC28" s="916"/>
      <c r="AD28" s="907"/>
      <c r="AE28" s="907"/>
      <c r="AF28" s="910"/>
      <c r="AG28" s="916"/>
      <c r="AH28" s="907"/>
      <c r="AI28" s="907"/>
      <c r="AJ28" s="910"/>
      <c r="AK28" s="916"/>
      <c r="AL28" s="907"/>
      <c r="AM28" s="907"/>
      <c r="AN28" s="910"/>
      <c r="AO28" s="923"/>
    </row>
  </sheetData>
  <sheetProtection/>
  <mergeCells count="83">
    <mergeCell ref="AE25:AE28"/>
    <mergeCell ref="AF25:AF28"/>
    <mergeCell ref="U25:U28"/>
    <mergeCell ref="V25:V28"/>
    <mergeCell ref="W25:W28"/>
    <mergeCell ref="X25:X28"/>
    <mergeCell ref="Y25:Y28"/>
    <mergeCell ref="Z25:Z28"/>
    <mergeCell ref="Y11:AB11"/>
    <mergeCell ref="Y12:AB12"/>
    <mergeCell ref="AA25:AA28"/>
    <mergeCell ref="AB25:AB28"/>
    <mergeCell ref="AC25:AC28"/>
    <mergeCell ref="AD25:AD28"/>
    <mergeCell ref="S25:S28"/>
    <mergeCell ref="P25:P28"/>
    <mergeCell ref="L25:L28"/>
    <mergeCell ref="I25:I28"/>
    <mergeCell ref="J25:J28"/>
    <mergeCell ref="K25:K28"/>
    <mergeCell ref="M25:M28"/>
    <mergeCell ref="A25:A28"/>
    <mergeCell ref="B25:B28"/>
    <mergeCell ref="C25:C28"/>
    <mergeCell ref="D25:D28"/>
    <mergeCell ref="E25:E28"/>
    <mergeCell ref="F25:F28"/>
    <mergeCell ref="D11:D13"/>
    <mergeCell ref="O25:O28"/>
    <mergeCell ref="G25:G28"/>
    <mergeCell ref="H25:H28"/>
    <mergeCell ref="Q25:Q28"/>
    <mergeCell ref="R25:R28"/>
    <mergeCell ref="M11:P11"/>
    <mergeCell ref="Q11:T11"/>
    <mergeCell ref="I12:L12"/>
    <mergeCell ref="G11:G13"/>
    <mergeCell ref="H11:H13"/>
    <mergeCell ref="I10:AF10"/>
    <mergeCell ref="M12:P12"/>
    <mergeCell ref="Q12:T12"/>
    <mergeCell ref="AC11:AF11"/>
    <mergeCell ref="AC12:AF12"/>
    <mergeCell ref="U12:X12"/>
    <mergeCell ref="U11:X11"/>
    <mergeCell ref="A1:T1"/>
    <mergeCell ref="A2:T2"/>
    <mergeCell ref="A3:T3"/>
    <mergeCell ref="A6:D6"/>
    <mergeCell ref="B7:C7"/>
    <mergeCell ref="A11:A13"/>
    <mergeCell ref="B11:B13"/>
    <mergeCell ref="C11:C13"/>
    <mergeCell ref="B8:C8"/>
    <mergeCell ref="A10:F10"/>
    <mergeCell ref="G20:G21"/>
    <mergeCell ref="G22:G23"/>
    <mergeCell ref="A14:A24"/>
    <mergeCell ref="B14:B24"/>
    <mergeCell ref="C14:C24"/>
    <mergeCell ref="D14:D24"/>
    <mergeCell ref="E14:E23"/>
    <mergeCell ref="F14:F23"/>
    <mergeCell ref="AK25:AK28"/>
    <mergeCell ref="AL25:AL28"/>
    <mergeCell ref="G14:G19"/>
    <mergeCell ref="E11:E13"/>
    <mergeCell ref="F11:F13"/>
    <mergeCell ref="AO25:AO28"/>
    <mergeCell ref="I11:L11"/>
    <mergeCell ref="N25:N28"/>
    <mergeCell ref="T25:T28"/>
    <mergeCell ref="AO10:AO13"/>
    <mergeCell ref="AM25:AM28"/>
    <mergeCell ref="AN25:AN28"/>
    <mergeCell ref="AG11:AJ11"/>
    <mergeCell ref="AG12:AJ12"/>
    <mergeCell ref="AK11:AN11"/>
    <mergeCell ref="AK12:AN12"/>
    <mergeCell ref="AG25:AG28"/>
    <mergeCell ref="AH25:AH28"/>
    <mergeCell ref="AI25:AI28"/>
    <mergeCell ref="AJ25:AJ28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V65"/>
  <sheetViews>
    <sheetView zoomScale="66" zoomScaleNormal="66" zoomScalePageLayoutView="0" workbookViewId="0" topLeftCell="X7">
      <selection activeCell="AJ68" sqref="AJ68"/>
    </sheetView>
  </sheetViews>
  <sheetFormatPr defaultColWidth="11.421875" defaultRowHeight="15"/>
  <cols>
    <col min="1" max="1" width="32.00390625" style="82" customWidth="1"/>
    <col min="2" max="2" width="11.7109375" style="82" customWidth="1"/>
    <col min="3" max="3" width="21.28125" style="82" customWidth="1"/>
    <col min="4" max="4" width="37.7109375" style="82" customWidth="1"/>
    <col min="5" max="5" width="27.7109375" style="82" customWidth="1"/>
    <col min="6" max="6" width="23.140625" style="82" customWidth="1"/>
    <col min="7" max="7" width="24.7109375" style="82" customWidth="1"/>
    <col min="8" max="8" width="25.140625" style="82" customWidth="1"/>
    <col min="9" max="9" width="30.28125" style="82" customWidth="1"/>
    <col min="10" max="10" width="13.140625" style="85" bestFit="1" customWidth="1"/>
    <col min="11" max="11" width="14.00390625" style="85" bestFit="1" customWidth="1"/>
    <col min="12" max="12" width="8.57421875" style="85" bestFit="1" customWidth="1"/>
    <col min="13" max="13" width="14.00390625" style="85" customWidth="1"/>
    <col min="14" max="14" width="13.140625" style="82" bestFit="1" customWidth="1"/>
    <col min="15" max="15" width="14.00390625" style="82" bestFit="1" customWidth="1"/>
    <col min="16" max="16" width="8.57421875" style="82" bestFit="1" customWidth="1"/>
    <col min="17" max="17" width="15.57421875" style="82" bestFit="1" customWidth="1"/>
    <col min="18" max="18" width="13.140625" style="82" bestFit="1" customWidth="1"/>
    <col min="19" max="19" width="14.00390625" style="82" bestFit="1" customWidth="1"/>
    <col min="20" max="20" width="8.57421875" style="82" bestFit="1" customWidth="1"/>
    <col min="21" max="21" width="15.57421875" style="82" bestFit="1" customWidth="1"/>
    <col min="22" max="22" width="14.00390625" style="82" customWidth="1"/>
    <col min="23" max="23" width="13.57421875" style="82" customWidth="1"/>
    <col min="24" max="24" width="12.7109375" style="82" customWidth="1"/>
    <col min="25" max="25" width="14.57421875" style="82" customWidth="1"/>
    <col min="26" max="28" width="13.7109375" style="82" customWidth="1"/>
    <col min="29" max="29" width="20.00390625" style="82" customWidth="1"/>
    <col min="30" max="32" width="13.7109375" style="82" customWidth="1"/>
    <col min="33" max="33" width="15.57421875" style="82" customWidth="1"/>
    <col min="34" max="36" width="13.7109375" style="82" customWidth="1"/>
    <col min="37" max="37" width="17.57421875" style="82" customWidth="1"/>
    <col min="38" max="40" width="13.7109375" style="82" customWidth="1"/>
    <col min="41" max="41" width="14.57421875" style="82" customWidth="1"/>
    <col min="42" max="57" width="11.421875" style="82" hidden="1" customWidth="1"/>
    <col min="58" max="16384" width="11.421875" style="82" customWidth="1"/>
  </cols>
  <sheetData>
    <row r="1" spans="1:256" ht="13.5">
      <c r="A1" s="721" t="s">
        <v>20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3.5">
      <c r="A2" s="721" t="s">
        <v>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57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56" ht="13.5">
      <c r="A3" s="721" t="s">
        <v>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57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4.2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3.5">
      <c r="A6" s="722" t="s">
        <v>0</v>
      </c>
      <c r="B6" s="723"/>
      <c r="C6" s="724"/>
      <c r="D6" s="725"/>
      <c r="E6" s="57"/>
      <c r="F6" s="57"/>
      <c r="G6" s="57"/>
      <c r="H6" s="57"/>
      <c r="I6" s="57"/>
      <c r="J6" s="57"/>
      <c r="K6" s="57"/>
      <c r="L6" s="57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36" customHeight="1">
      <c r="A7" s="58" t="s">
        <v>1</v>
      </c>
      <c r="B7" s="726" t="s">
        <v>2</v>
      </c>
      <c r="C7" s="727"/>
      <c r="D7" s="59" t="s">
        <v>27</v>
      </c>
      <c r="E7" s="57"/>
      <c r="F7" s="57"/>
      <c r="G7" s="57"/>
      <c r="H7" s="57"/>
      <c r="I7" s="57"/>
      <c r="J7" s="57"/>
      <c r="K7" s="57"/>
      <c r="L7" s="57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24" customHeight="1" thickBot="1">
      <c r="A8" s="60" t="s">
        <v>28</v>
      </c>
      <c r="B8" s="728" t="s">
        <v>57</v>
      </c>
      <c r="C8" s="729"/>
      <c r="D8" s="86" t="s">
        <v>58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4.25" thickBo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9.5" thickBot="1">
      <c r="A10" s="730" t="s">
        <v>59</v>
      </c>
      <c r="B10" s="731"/>
      <c r="C10" s="731"/>
      <c r="D10" s="731"/>
      <c r="E10" s="731"/>
      <c r="F10" s="731"/>
      <c r="G10" s="731"/>
      <c r="H10" s="731"/>
      <c r="I10" s="731"/>
      <c r="J10" s="732">
        <v>2021</v>
      </c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3"/>
      <c r="AM10" s="733"/>
      <c r="AN10" s="733"/>
      <c r="AO10" s="733"/>
      <c r="AP10" s="733"/>
      <c r="AQ10" s="733"/>
      <c r="AR10" s="733"/>
      <c r="AS10" s="733"/>
      <c r="AT10" s="733"/>
      <c r="AU10" s="733"/>
      <c r="AV10" s="733"/>
      <c r="AW10" s="733"/>
      <c r="AX10" s="733"/>
      <c r="AY10" s="733"/>
      <c r="AZ10" s="733"/>
      <c r="BA10" s="733"/>
      <c r="BB10" s="733"/>
      <c r="BC10" s="733"/>
      <c r="BD10" s="733"/>
      <c r="BE10" s="733"/>
      <c r="BF10" s="734" t="s">
        <v>24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3.5">
      <c r="A11" s="737" t="s">
        <v>21</v>
      </c>
      <c r="B11" s="737" t="s">
        <v>26</v>
      </c>
      <c r="C11" s="737" t="s">
        <v>4</v>
      </c>
      <c r="D11" s="737" t="s">
        <v>5</v>
      </c>
      <c r="E11" s="740" t="s">
        <v>6</v>
      </c>
      <c r="F11" s="743" t="s">
        <v>60</v>
      </c>
      <c r="G11" s="743" t="s">
        <v>8</v>
      </c>
      <c r="H11" s="746" t="s">
        <v>61</v>
      </c>
      <c r="I11" s="749" t="s">
        <v>62</v>
      </c>
      <c r="J11" s="752" t="s">
        <v>9</v>
      </c>
      <c r="K11" s="753"/>
      <c r="L11" s="753"/>
      <c r="M11" s="753"/>
      <c r="N11" s="753" t="s">
        <v>23</v>
      </c>
      <c r="O11" s="753"/>
      <c r="P11" s="753"/>
      <c r="Q11" s="753"/>
      <c r="R11" s="753" t="s">
        <v>10</v>
      </c>
      <c r="S11" s="753"/>
      <c r="T11" s="753"/>
      <c r="U11" s="753"/>
      <c r="V11" s="753" t="s">
        <v>11</v>
      </c>
      <c r="W11" s="753"/>
      <c r="X11" s="753"/>
      <c r="Y11" s="753"/>
      <c r="Z11" s="753" t="s">
        <v>12</v>
      </c>
      <c r="AA11" s="753"/>
      <c r="AB11" s="753"/>
      <c r="AC11" s="753"/>
      <c r="AD11" s="753" t="s">
        <v>13</v>
      </c>
      <c r="AE11" s="753"/>
      <c r="AF11" s="753"/>
      <c r="AG11" s="753"/>
      <c r="AH11" s="753" t="s">
        <v>14</v>
      </c>
      <c r="AI11" s="753"/>
      <c r="AJ11" s="753"/>
      <c r="AK11" s="753"/>
      <c r="AL11" s="753" t="s">
        <v>15</v>
      </c>
      <c r="AM11" s="753"/>
      <c r="AN11" s="753"/>
      <c r="AO11" s="753"/>
      <c r="AP11" s="753" t="s">
        <v>16</v>
      </c>
      <c r="AQ11" s="753"/>
      <c r="AR11" s="753"/>
      <c r="AS11" s="753"/>
      <c r="AT11" s="753" t="s">
        <v>17</v>
      </c>
      <c r="AU11" s="753"/>
      <c r="AV11" s="753"/>
      <c r="AW11" s="753"/>
      <c r="AX11" s="753" t="s">
        <v>18</v>
      </c>
      <c r="AY11" s="753"/>
      <c r="AZ11" s="753"/>
      <c r="BA11" s="753"/>
      <c r="BB11" s="753" t="s">
        <v>19</v>
      </c>
      <c r="BC11" s="753"/>
      <c r="BD11" s="753"/>
      <c r="BE11" s="754"/>
      <c r="BF11" s="735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3.5">
      <c r="A12" s="738"/>
      <c r="B12" s="738"/>
      <c r="C12" s="738"/>
      <c r="D12" s="738"/>
      <c r="E12" s="741"/>
      <c r="F12" s="744"/>
      <c r="G12" s="744"/>
      <c r="H12" s="747"/>
      <c r="I12" s="750"/>
      <c r="J12" s="755" t="s">
        <v>63</v>
      </c>
      <c r="K12" s="755"/>
      <c r="L12" s="755"/>
      <c r="M12" s="756"/>
      <c r="N12" s="757" t="s">
        <v>63</v>
      </c>
      <c r="O12" s="758"/>
      <c r="P12" s="758"/>
      <c r="Q12" s="759"/>
      <c r="R12" s="757" t="s">
        <v>63</v>
      </c>
      <c r="S12" s="758"/>
      <c r="T12" s="758"/>
      <c r="U12" s="759"/>
      <c r="V12" s="757" t="s">
        <v>63</v>
      </c>
      <c r="W12" s="758"/>
      <c r="X12" s="758"/>
      <c r="Y12" s="759"/>
      <c r="Z12" s="757" t="s">
        <v>63</v>
      </c>
      <c r="AA12" s="758"/>
      <c r="AB12" s="758"/>
      <c r="AC12" s="759"/>
      <c r="AD12" s="757" t="s">
        <v>63</v>
      </c>
      <c r="AE12" s="758"/>
      <c r="AF12" s="758"/>
      <c r="AG12" s="759"/>
      <c r="AH12" s="757" t="s">
        <v>63</v>
      </c>
      <c r="AI12" s="758"/>
      <c r="AJ12" s="758"/>
      <c r="AK12" s="759"/>
      <c r="AL12" s="757" t="s">
        <v>63</v>
      </c>
      <c r="AM12" s="758"/>
      <c r="AN12" s="758"/>
      <c r="AO12" s="759"/>
      <c r="AP12" s="757" t="s">
        <v>63</v>
      </c>
      <c r="AQ12" s="758"/>
      <c r="AR12" s="758"/>
      <c r="AS12" s="759"/>
      <c r="AT12" s="757" t="s">
        <v>63</v>
      </c>
      <c r="AU12" s="758"/>
      <c r="AV12" s="758"/>
      <c r="AW12" s="759"/>
      <c r="AX12" s="757" t="s">
        <v>63</v>
      </c>
      <c r="AY12" s="758"/>
      <c r="AZ12" s="758"/>
      <c r="BA12" s="759"/>
      <c r="BB12" s="757" t="s">
        <v>63</v>
      </c>
      <c r="BC12" s="758"/>
      <c r="BD12" s="758"/>
      <c r="BE12" s="758"/>
      <c r="BF12" s="735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4.25" thickBot="1">
      <c r="A13" s="739"/>
      <c r="B13" s="739"/>
      <c r="C13" s="739"/>
      <c r="D13" s="739"/>
      <c r="E13" s="742"/>
      <c r="F13" s="745"/>
      <c r="G13" s="745"/>
      <c r="H13" s="748"/>
      <c r="I13" s="751"/>
      <c r="J13" s="138" t="s">
        <v>64</v>
      </c>
      <c r="K13" s="150" t="s">
        <v>65</v>
      </c>
      <c r="L13" s="150" t="s">
        <v>66</v>
      </c>
      <c r="M13" s="62" t="s">
        <v>68</v>
      </c>
      <c r="N13" s="62" t="s">
        <v>64</v>
      </c>
      <c r="O13" s="62" t="s">
        <v>65</v>
      </c>
      <c r="P13" s="62" t="s">
        <v>66</v>
      </c>
      <c r="Q13" s="62" t="s">
        <v>68</v>
      </c>
      <c r="R13" s="62" t="s">
        <v>64</v>
      </c>
      <c r="S13" s="62" t="s">
        <v>65</v>
      </c>
      <c r="T13" s="62" t="s">
        <v>66</v>
      </c>
      <c r="U13" s="62" t="s">
        <v>68</v>
      </c>
      <c r="V13" s="62" t="s">
        <v>64</v>
      </c>
      <c r="W13" s="62" t="s">
        <v>65</v>
      </c>
      <c r="X13" s="62" t="s">
        <v>66</v>
      </c>
      <c r="Y13" s="62" t="s">
        <v>68</v>
      </c>
      <c r="Z13" s="62" t="s">
        <v>64</v>
      </c>
      <c r="AA13" s="62" t="s">
        <v>65</v>
      </c>
      <c r="AB13" s="62" t="s">
        <v>66</v>
      </c>
      <c r="AC13" s="62" t="s">
        <v>68</v>
      </c>
      <c r="AD13" s="62" t="s">
        <v>64</v>
      </c>
      <c r="AE13" s="62" t="s">
        <v>65</v>
      </c>
      <c r="AF13" s="62" t="s">
        <v>66</v>
      </c>
      <c r="AG13" s="62" t="s">
        <v>68</v>
      </c>
      <c r="AH13" s="62" t="s">
        <v>64</v>
      </c>
      <c r="AI13" s="62" t="s">
        <v>65</v>
      </c>
      <c r="AJ13" s="62" t="s">
        <v>66</v>
      </c>
      <c r="AK13" s="62" t="s">
        <v>68</v>
      </c>
      <c r="AL13" s="62" t="s">
        <v>64</v>
      </c>
      <c r="AM13" s="62" t="s">
        <v>65</v>
      </c>
      <c r="AN13" s="62" t="s">
        <v>66</v>
      </c>
      <c r="AO13" s="62" t="s">
        <v>68</v>
      </c>
      <c r="AP13" s="62" t="s">
        <v>64</v>
      </c>
      <c r="AQ13" s="62" t="s">
        <v>65</v>
      </c>
      <c r="AR13" s="62" t="s">
        <v>66</v>
      </c>
      <c r="AS13" s="62" t="s">
        <v>68</v>
      </c>
      <c r="AT13" s="62" t="s">
        <v>64</v>
      </c>
      <c r="AU13" s="62" t="s">
        <v>65</v>
      </c>
      <c r="AV13" s="62" t="s">
        <v>66</v>
      </c>
      <c r="AW13" s="62" t="s">
        <v>68</v>
      </c>
      <c r="AX13" s="62" t="s">
        <v>64</v>
      </c>
      <c r="AY13" s="62" t="s">
        <v>65</v>
      </c>
      <c r="AZ13" s="62" t="s">
        <v>66</v>
      </c>
      <c r="BA13" s="62" t="s">
        <v>68</v>
      </c>
      <c r="BB13" s="62" t="s">
        <v>64</v>
      </c>
      <c r="BC13" s="62" t="s">
        <v>65</v>
      </c>
      <c r="BD13" s="62" t="s">
        <v>66</v>
      </c>
      <c r="BE13" s="63" t="s">
        <v>68</v>
      </c>
      <c r="BF13" s="73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3.5">
      <c r="A14" s="830" t="s">
        <v>69</v>
      </c>
      <c r="B14" s="958">
        <v>13787</v>
      </c>
      <c r="C14" s="830" t="s">
        <v>70</v>
      </c>
      <c r="D14" s="793" t="s">
        <v>71</v>
      </c>
      <c r="E14" s="793" t="s">
        <v>72</v>
      </c>
      <c r="F14" s="793">
        <v>80</v>
      </c>
      <c r="G14" s="793" t="s">
        <v>73</v>
      </c>
      <c r="H14" s="782" t="s">
        <v>74</v>
      </c>
      <c r="I14" s="179" t="s">
        <v>75</v>
      </c>
      <c r="J14" s="167">
        <v>0</v>
      </c>
      <c r="K14" s="78">
        <v>0</v>
      </c>
      <c r="L14" s="78">
        <v>0</v>
      </c>
      <c r="M14" s="168">
        <f>SUM(J14:L14)</f>
        <v>0</v>
      </c>
      <c r="N14" s="167">
        <v>0</v>
      </c>
      <c r="O14" s="78">
        <v>0</v>
      </c>
      <c r="P14" s="78">
        <v>0</v>
      </c>
      <c r="Q14" s="168">
        <f>SUM(N14:P14)</f>
        <v>0</v>
      </c>
      <c r="R14" s="167">
        <v>0</v>
      </c>
      <c r="S14" s="78">
        <v>0</v>
      </c>
      <c r="T14" s="78">
        <v>0</v>
      </c>
      <c r="U14" s="461">
        <f>SUM(R14:T14)</f>
        <v>0</v>
      </c>
      <c r="V14" s="167">
        <v>0</v>
      </c>
      <c r="W14" s="78">
        <v>0</v>
      </c>
      <c r="X14" s="78">
        <v>0</v>
      </c>
      <c r="Y14" s="174">
        <v>0</v>
      </c>
      <c r="Z14" s="167">
        <v>0</v>
      </c>
      <c r="AA14" s="78">
        <v>0</v>
      </c>
      <c r="AB14" s="78">
        <v>0</v>
      </c>
      <c r="AC14" s="174">
        <v>0</v>
      </c>
      <c r="AD14" s="167">
        <v>0</v>
      </c>
      <c r="AE14" s="78">
        <v>0</v>
      </c>
      <c r="AF14" s="78">
        <v>0</v>
      </c>
      <c r="AG14" s="136">
        <v>0</v>
      </c>
      <c r="AH14" s="167">
        <v>0</v>
      </c>
      <c r="AI14" s="167">
        <v>0</v>
      </c>
      <c r="AJ14" s="167">
        <v>0</v>
      </c>
      <c r="AK14" s="563">
        <v>0</v>
      </c>
      <c r="AL14" s="83">
        <v>0</v>
      </c>
      <c r="AM14" s="167">
        <v>0</v>
      </c>
      <c r="AN14" s="167">
        <v>0</v>
      </c>
      <c r="AO14" s="167">
        <v>0</v>
      </c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468"/>
      <c r="BF14" s="191">
        <f aca="true" t="shared" si="0" ref="BF14:BF25">M14+U14+Y14</f>
        <v>0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3.5">
      <c r="A15" s="831"/>
      <c r="B15" s="959"/>
      <c r="C15" s="831"/>
      <c r="D15" s="794"/>
      <c r="E15" s="794"/>
      <c r="F15" s="794"/>
      <c r="G15" s="794"/>
      <c r="H15" s="747"/>
      <c r="I15" s="141" t="s">
        <v>76</v>
      </c>
      <c r="J15" s="169">
        <v>0</v>
      </c>
      <c r="K15" s="71">
        <v>0</v>
      </c>
      <c r="L15" s="71">
        <v>0</v>
      </c>
      <c r="M15" s="170">
        <f>SUM(J15:L15)</f>
        <v>0</v>
      </c>
      <c r="N15" s="169">
        <v>0</v>
      </c>
      <c r="O15" s="71">
        <v>0</v>
      </c>
      <c r="P15" s="71">
        <v>0</v>
      </c>
      <c r="Q15" s="170">
        <f>SUM(N15:P15)</f>
        <v>0</v>
      </c>
      <c r="R15" s="169">
        <v>0</v>
      </c>
      <c r="S15" s="71">
        <v>0</v>
      </c>
      <c r="T15" s="71">
        <v>0</v>
      </c>
      <c r="U15" s="135">
        <f>SUM(R15:T15)</f>
        <v>0</v>
      </c>
      <c r="V15" s="169">
        <v>0</v>
      </c>
      <c r="W15" s="71">
        <v>0</v>
      </c>
      <c r="X15" s="71">
        <v>0</v>
      </c>
      <c r="Y15" s="175">
        <v>0</v>
      </c>
      <c r="Z15" s="169">
        <v>0</v>
      </c>
      <c r="AA15" s="71">
        <v>0</v>
      </c>
      <c r="AB15" s="71">
        <v>0</v>
      </c>
      <c r="AC15" s="175">
        <v>0</v>
      </c>
      <c r="AD15" s="169">
        <v>0</v>
      </c>
      <c r="AE15" s="71">
        <v>0</v>
      </c>
      <c r="AF15" s="71">
        <v>0</v>
      </c>
      <c r="AG15" s="462">
        <v>0</v>
      </c>
      <c r="AH15" s="169">
        <v>0</v>
      </c>
      <c r="AI15" s="169">
        <v>0</v>
      </c>
      <c r="AJ15" s="169">
        <v>0</v>
      </c>
      <c r="AK15" s="564">
        <v>0</v>
      </c>
      <c r="AL15" s="69">
        <v>0</v>
      </c>
      <c r="AM15" s="169">
        <v>0</v>
      </c>
      <c r="AN15" s="169">
        <v>0</v>
      </c>
      <c r="AO15" s="169">
        <v>0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462"/>
      <c r="BF15" s="192">
        <f t="shared" si="0"/>
        <v>0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3.5">
      <c r="A16" s="831"/>
      <c r="B16" s="959"/>
      <c r="C16" s="831"/>
      <c r="D16" s="794"/>
      <c r="E16" s="794"/>
      <c r="F16" s="794"/>
      <c r="G16" s="794"/>
      <c r="H16" s="747"/>
      <c r="I16" s="141" t="s">
        <v>77</v>
      </c>
      <c r="J16" s="169">
        <v>0</v>
      </c>
      <c r="K16" s="71">
        <v>0</v>
      </c>
      <c r="L16" s="71">
        <v>0</v>
      </c>
      <c r="M16" s="170">
        <f>SUM(J16:L16)</f>
        <v>0</v>
      </c>
      <c r="N16" s="169">
        <v>0</v>
      </c>
      <c r="O16" s="71">
        <v>0</v>
      </c>
      <c r="P16" s="71">
        <v>0</v>
      </c>
      <c r="Q16" s="170">
        <f>SUM(N16:P16)</f>
        <v>0</v>
      </c>
      <c r="R16" s="169">
        <v>0</v>
      </c>
      <c r="S16" s="71">
        <v>0</v>
      </c>
      <c r="T16" s="71">
        <v>0</v>
      </c>
      <c r="U16" s="135">
        <f>SUM(R16:T16)</f>
        <v>0</v>
      </c>
      <c r="V16" s="169">
        <v>0</v>
      </c>
      <c r="W16" s="71">
        <v>0</v>
      </c>
      <c r="X16" s="71">
        <v>0</v>
      </c>
      <c r="Y16" s="175">
        <v>0</v>
      </c>
      <c r="Z16" s="169">
        <v>0</v>
      </c>
      <c r="AA16" s="71">
        <v>0</v>
      </c>
      <c r="AB16" s="71">
        <v>0</v>
      </c>
      <c r="AC16" s="175">
        <v>0</v>
      </c>
      <c r="AD16" s="169">
        <v>0</v>
      </c>
      <c r="AE16" s="71">
        <v>0</v>
      </c>
      <c r="AF16" s="71">
        <v>0</v>
      </c>
      <c r="AG16" s="462">
        <v>0</v>
      </c>
      <c r="AH16" s="169">
        <v>0</v>
      </c>
      <c r="AI16" s="169">
        <v>0</v>
      </c>
      <c r="AJ16" s="169">
        <v>0</v>
      </c>
      <c r="AK16" s="564">
        <v>0</v>
      </c>
      <c r="AL16" s="69">
        <v>0</v>
      </c>
      <c r="AM16" s="169">
        <v>0</v>
      </c>
      <c r="AN16" s="169">
        <v>0</v>
      </c>
      <c r="AO16" s="169">
        <v>0</v>
      </c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462"/>
      <c r="BF16" s="192">
        <f t="shared" si="0"/>
        <v>0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3.5">
      <c r="A17" s="831"/>
      <c r="B17" s="959"/>
      <c r="C17" s="831"/>
      <c r="D17" s="794"/>
      <c r="E17" s="794"/>
      <c r="F17" s="794"/>
      <c r="G17" s="794"/>
      <c r="H17" s="747"/>
      <c r="I17" s="141" t="s">
        <v>78</v>
      </c>
      <c r="J17" s="169">
        <v>0</v>
      </c>
      <c r="K17" s="71">
        <v>0</v>
      </c>
      <c r="L17" s="71">
        <v>0</v>
      </c>
      <c r="M17" s="170">
        <f>SUM(J17:L17)</f>
        <v>0</v>
      </c>
      <c r="N17" s="169">
        <v>0</v>
      </c>
      <c r="O17" s="71">
        <v>0</v>
      </c>
      <c r="P17" s="71">
        <v>0</v>
      </c>
      <c r="Q17" s="170">
        <f>SUM(N17:P17)</f>
        <v>0</v>
      </c>
      <c r="R17" s="169">
        <v>0</v>
      </c>
      <c r="S17" s="71">
        <v>0</v>
      </c>
      <c r="T17" s="71">
        <v>0</v>
      </c>
      <c r="U17" s="135">
        <f>SUM(R17:T17)</f>
        <v>0</v>
      </c>
      <c r="V17" s="169">
        <v>0</v>
      </c>
      <c r="W17" s="71">
        <v>0</v>
      </c>
      <c r="X17" s="71">
        <v>0</v>
      </c>
      <c r="Y17" s="175">
        <v>0</v>
      </c>
      <c r="Z17" s="169">
        <v>0</v>
      </c>
      <c r="AA17" s="71">
        <v>0</v>
      </c>
      <c r="AB17" s="71">
        <v>0</v>
      </c>
      <c r="AC17" s="175">
        <v>0</v>
      </c>
      <c r="AD17" s="169">
        <v>0</v>
      </c>
      <c r="AE17" s="71">
        <v>0</v>
      </c>
      <c r="AF17" s="71">
        <v>0</v>
      </c>
      <c r="AG17" s="462">
        <v>0</v>
      </c>
      <c r="AH17" s="169">
        <v>0</v>
      </c>
      <c r="AI17" s="169">
        <v>0</v>
      </c>
      <c r="AJ17" s="169">
        <v>0</v>
      </c>
      <c r="AK17" s="564">
        <v>0</v>
      </c>
      <c r="AL17" s="69">
        <v>0</v>
      </c>
      <c r="AM17" s="169">
        <v>0</v>
      </c>
      <c r="AN17" s="169">
        <v>0</v>
      </c>
      <c r="AO17" s="169">
        <v>0</v>
      </c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462"/>
      <c r="BF17" s="192">
        <f t="shared" si="0"/>
        <v>0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3.5">
      <c r="A18" s="831"/>
      <c r="B18" s="959"/>
      <c r="C18" s="831"/>
      <c r="D18" s="794"/>
      <c r="E18" s="794"/>
      <c r="F18" s="794"/>
      <c r="G18" s="794"/>
      <c r="H18" s="747"/>
      <c r="I18" s="141" t="s">
        <v>79</v>
      </c>
      <c r="J18" s="169">
        <v>0</v>
      </c>
      <c r="K18" s="71">
        <v>0</v>
      </c>
      <c r="L18" s="71">
        <v>0</v>
      </c>
      <c r="M18" s="170">
        <f>SUM(J18:L18)</f>
        <v>0</v>
      </c>
      <c r="N18" s="169">
        <v>0</v>
      </c>
      <c r="O18" s="71">
        <v>0</v>
      </c>
      <c r="P18" s="71">
        <v>0</v>
      </c>
      <c r="Q18" s="170">
        <f>SUM(N18:P18)</f>
        <v>0</v>
      </c>
      <c r="R18" s="169">
        <v>0</v>
      </c>
      <c r="S18" s="71">
        <v>0</v>
      </c>
      <c r="T18" s="71">
        <v>0</v>
      </c>
      <c r="U18" s="135">
        <f>SUM(R18:T18)</f>
        <v>0</v>
      </c>
      <c r="V18" s="169">
        <v>0</v>
      </c>
      <c r="W18" s="71">
        <v>0</v>
      </c>
      <c r="X18" s="71">
        <v>0</v>
      </c>
      <c r="Y18" s="175">
        <v>0</v>
      </c>
      <c r="Z18" s="169">
        <v>0</v>
      </c>
      <c r="AA18" s="71">
        <v>0</v>
      </c>
      <c r="AB18" s="71">
        <v>0</v>
      </c>
      <c r="AC18" s="175">
        <v>0</v>
      </c>
      <c r="AD18" s="169">
        <v>0</v>
      </c>
      <c r="AE18" s="71">
        <v>0</v>
      </c>
      <c r="AF18" s="71">
        <v>0</v>
      </c>
      <c r="AG18" s="462">
        <v>0</v>
      </c>
      <c r="AH18" s="169">
        <v>0</v>
      </c>
      <c r="AI18" s="169">
        <v>0</v>
      </c>
      <c r="AJ18" s="169">
        <v>0</v>
      </c>
      <c r="AK18" s="564">
        <v>0</v>
      </c>
      <c r="AL18" s="69">
        <v>0</v>
      </c>
      <c r="AM18" s="169">
        <v>0</v>
      </c>
      <c r="AN18" s="169">
        <v>0</v>
      </c>
      <c r="AO18" s="169">
        <v>0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462"/>
      <c r="BF18" s="192">
        <f t="shared" si="0"/>
        <v>0</v>
      </c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36" customHeight="1">
      <c r="A19" s="831"/>
      <c r="B19" s="959"/>
      <c r="C19" s="831"/>
      <c r="D19" s="794"/>
      <c r="E19" s="794"/>
      <c r="F19" s="794"/>
      <c r="G19" s="794"/>
      <c r="H19" s="747"/>
      <c r="I19" s="180" t="s">
        <v>108</v>
      </c>
      <c r="J19" s="221">
        <f aca="true" t="shared" si="1" ref="J19:AC19">SUM(J14:J18)</f>
        <v>0</v>
      </c>
      <c r="K19" s="122">
        <f t="shared" si="1"/>
        <v>0</v>
      </c>
      <c r="L19" s="122">
        <f t="shared" si="1"/>
        <v>0</v>
      </c>
      <c r="M19" s="223">
        <f t="shared" si="1"/>
        <v>0</v>
      </c>
      <c r="N19" s="221">
        <f t="shared" si="1"/>
        <v>0</v>
      </c>
      <c r="O19" s="122">
        <f t="shared" si="1"/>
        <v>0</v>
      </c>
      <c r="P19" s="122">
        <f t="shared" si="1"/>
        <v>0</v>
      </c>
      <c r="Q19" s="223">
        <f t="shared" si="1"/>
        <v>0</v>
      </c>
      <c r="R19" s="221">
        <f t="shared" si="1"/>
        <v>0</v>
      </c>
      <c r="S19" s="122">
        <f t="shared" si="1"/>
        <v>0</v>
      </c>
      <c r="T19" s="122">
        <f t="shared" si="1"/>
        <v>0</v>
      </c>
      <c r="U19" s="223">
        <f t="shared" si="1"/>
        <v>0</v>
      </c>
      <c r="V19" s="221">
        <f t="shared" si="1"/>
        <v>0</v>
      </c>
      <c r="W19" s="122">
        <f t="shared" si="1"/>
        <v>0</v>
      </c>
      <c r="X19" s="122">
        <f t="shared" si="1"/>
        <v>0</v>
      </c>
      <c r="Y19" s="223">
        <f t="shared" si="1"/>
        <v>0</v>
      </c>
      <c r="Z19" s="221">
        <f t="shared" si="1"/>
        <v>0</v>
      </c>
      <c r="AA19" s="122">
        <f t="shared" si="1"/>
        <v>0</v>
      </c>
      <c r="AB19" s="122">
        <f t="shared" si="1"/>
        <v>0</v>
      </c>
      <c r="AC19" s="223">
        <f t="shared" si="1"/>
        <v>0</v>
      </c>
      <c r="AD19" s="221">
        <f>SUM(AD14:AD18)</f>
        <v>0</v>
      </c>
      <c r="AE19" s="122">
        <f>SUM(AE14:AE18)</f>
        <v>0</v>
      </c>
      <c r="AF19" s="122">
        <f>SUM(AF14:AF18)</f>
        <v>0</v>
      </c>
      <c r="AG19" s="223">
        <f>SUM(AG14:AG18)</f>
        <v>0</v>
      </c>
      <c r="AH19" s="169">
        <v>0</v>
      </c>
      <c r="AI19" s="71">
        <v>0</v>
      </c>
      <c r="AJ19" s="71">
        <v>0</v>
      </c>
      <c r="AK19" s="170">
        <v>0</v>
      </c>
      <c r="AL19" s="69">
        <v>0</v>
      </c>
      <c r="AM19" s="71">
        <v>0</v>
      </c>
      <c r="AN19" s="71">
        <v>0</v>
      </c>
      <c r="AO19" s="540">
        <v>0</v>
      </c>
      <c r="AP19" s="71"/>
      <c r="AQ19" s="71"/>
      <c r="AR19" s="71"/>
      <c r="AS19" s="70"/>
      <c r="AT19" s="71"/>
      <c r="AU19" s="71"/>
      <c r="AV19" s="71"/>
      <c r="AW19" s="70"/>
      <c r="AX19" s="71"/>
      <c r="AY19" s="71"/>
      <c r="AZ19" s="71"/>
      <c r="BA19" s="70"/>
      <c r="BB19" s="71"/>
      <c r="BC19" s="71"/>
      <c r="BD19" s="71"/>
      <c r="BE19" s="135"/>
      <c r="BF19" s="498">
        <f t="shared" si="0"/>
        <v>0</v>
      </c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3.5">
      <c r="A20" s="831"/>
      <c r="B20" s="959"/>
      <c r="C20" s="831"/>
      <c r="D20" s="794"/>
      <c r="E20" s="794"/>
      <c r="F20" s="794"/>
      <c r="G20" s="794"/>
      <c r="H20" s="961" t="s">
        <v>80</v>
      </c>
      <c r="I20" s="141" t="s">
        <v>81</v>
      </c>
      <c r="J20" s="169">
        <v>0</v>
      </c>
      <c r="K20" s="69">
        <v>0</v>
      </c>
      <c r="L20" s="69">
        <v>0</v>
      </c>
      <c r="M20" s="181">
        <f aca="true" t="shared" si="2" ref="M20:M28">J20+K20+L20</f>
        <v>0</v>
      </c>
      <c r="N20" s="169">
        <v>0</v>
      </c>
      <c r="O20" s="69">
        <v>0</v>
      </c>
      <c r="P20" s="69">
        <v>0</v>
      </c>
      <c r="Q20" s="178">
        <f aca="true" t="shared" si="3" ref="Q20:Q28">N20+O20+P20</f>
        <v>0</v>
      </c>
      <c r="R20" s="169">
        <v>0</v>
      </c>
      <c r="S20" s="69">
        <v>0</v>
      </c>
      <c r="T20" s="69">
        <v>0</v>
      </c>
      <c r="U20" s="462">
        <f aca="true" t="shared" si="4" ref="U20:U28">SUM(R20:T20)</f>
        <v>0</v>
      </c>
      <c r="V20" s="169">
        <v>0</v>
      </c>
      <c r="W20" s="71">
        <v>0</v>
      </c>
      <c r="X20" s="71">
        <v>0</v>
      </c>
      <c r="Y20" s="175">
        <v>0</v>
      </c>
      <c r="Z20" s="169">
        <v>0</v>
      </c>
      <c r="AA20" s="71">
        <v>0</v>
      </c>
      <c r="AB20" s="71">
        <v>0</v>
      </c>
      <c r="AC20" s="175">
        <v>0</v>
      </c>
      <c r="AD20" s="169">
        <v>0</v>
      </c>
      <c r="AE20" s="71">
        <v>0</v>
      </c>
      <c r="AF20" s="71">
        <v>0</v>
      </c>
      <c r="AG20" s="462">
        <v>0</v>
      </c>
      <c r="AH20" s="169">
        <v>0</v>
      </c>
      <c r="AI20" s="169">
        <v>0</v>
      </c>
      <c r="AJ20" s="169">
        <v>0</v>
      </c>
      <c r="AK20" s="564">
        <v>0</v>
      </c>
      <c r="AL20" s="69">
        <v>0</v>
      </c>
      <c r="AM20" s="169">
        <v>0</v>
      </c>
      <c r="AN20" s="169">
        <v>0</v>
      </c>
      <c r="AO20" s="169">
        <v>0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462"/>
      <c r="BF20" s="192">
        <f t="shared" si="0"/>
        <v>0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3.5">
      <c r="A21" s="831"/>
      <c r="B21" s="959"/>
      <c r="C21" s="831"/>
      <c r="D21" s="794"/>
      <c r="E21" s="794"/>
      <c r="F21" s="794"/>
      <c r="G21" s="794"/>
      <c r="H21" s="961"/>
      <c r="I21" s="141" t="s">
        <v>82</v>
      </c>
      <c r="J21" s="169">
        <v>0</v>
      </c>
      <c r="K21" s="69">
        <v>0</v>
      </c>
      <c r="L21" s="69">
        <v>0</v>
      </c>
      <c r="M21" s="181">
        <f t="shared" si="2"/>
        <v>0</v>
      </c>
      <c r="N21" s="169">
        <v>0</v>
      </c>
      <c r="O21" s="69">
        <v>0</v>
      </c>
      <c r="P21" s="69">
        <v>0</v>
      </c>
      <c r="Q21" s="178">
        <f t="shared" si="3"/>
        <v>0</v>
      </c>
      <c r="R21" s="169">
        <v>0</v>
      </c>
      <c r="S21" s="69">
        <v>0</v>
      </c>
      <c r="T21" s="69">
        <v>0</v>
      </c>
      <c r="U21" s="462">
        <f t="shared" si="4"/>
        <v>0</v>
      </c>
      <c r="V21" s="169">
        <v>0</v>
      </c>
      <c r="W21" s="71">
        <v>0</v>
      </c>
      <c r="X21" s="71">
        <v>0</v>
      </c>
      <c r="Y21" s="175">
        <v>0</v>
      </c>
      <c r="Z21" s="169">
        <v>0</v>
      </c>
      <c r="AA21" s="71">
        <v>0</v>
      </c>
      <c r="AB21" s="71">
        <v>0</v>
      </c>
      <c r="AC21" s="175">
        <v>0</v>
      </c>
      <c r="AD21" s="169">
        <v>0</v>
      </c>
      <c r="AE21" s="71">
        <v>0</v>
      </c>
      <c r="AF21" s="71">
        <v>0</v>
      </c>
      <c r="AG21" s="462">
        <v>0</v>
      </c>
      <c r="AH21" s="169">
        <v>0</v>
      </c>
      <c r="AI21" s="169">
        <v>0</v>
      </c>
      <c r="AJ21" s="169">
        <v>0</v>
      </c>
      <c r="AK21" s="564">
        <v>0</v>
      </c>
      <c r="AL21" s="69">
        <v>0</v>
      </c>
      <c r="AM21" s="169">
        <v>0</v>
      </c>
      <c r="AN21" s="169">
        <v>0</v>
      </c>
      <c r="AO21" s="169">
        <v>0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462"/>
      <c r="BF21" s="192">
        <f t="shared" si="0"/>
        <v>0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3.5">
      <c r="A22" s="831"/>
      <c r="B22" s="959"/>
      <c r="C22" s="831"/>
      <c r="D22" s="794"/>
      <c r="E22" s="794"/>
      <c r="F22" s="794"/>
      <c r="G22" s="794"/>
      <c r="H22" s="747" t="s">
        <v>83</v>
      </c>
      <c r="I22" s="141" t="s">
        <v>84</v>
      </c>
      <c r="J22" s="169">
        <v>0</v>
      </c>
      <c r="K22" s="69">
        <v>0</v>
      </c>
      <c r="L22" s="69">
        <v>0</v>
      </c>
      <c r="M22" s="181">
        <f t="shared" si="2"/>
        <v>0</v>
      </c>
      <c r="N22" s="169">
        <v>0</v>
      </c>
      <c r="O22" s="69">
        <v>0</v>
      </c>
      <c r="P22" s="69">
        <v>0</v>
      </c>
      <c r="Q22" s="178">
        <f t="shared" si="3"/>
        <v>0</v>
      </c>
      <c r="R22" s="169">
        <v>0</v>
      </c>
      <c r="S22" s="69">
        <v>0</v>
      </c>
      <c r="T22" s="69">
        <v>0</v>
      </c>
      <c r="U22" s="462">
        <f t="shared" si="4"/>
        <v>0</v>
      </c>
      <c r="V22" s="169">
        <v>0</v>
      </c>
      <c r="W22" s="71">
        <v>0</v>
      </c>
      <c r="X22" s="71">
        <v>0</v>
      </c>
      <c r="Y22" s="175">
        <v>0</v>
      </c>
      <c r="Z22" s="169">
        <v>0</v>
      </c>
      <c r="AA22" s="71">
        <v>0</v>
      </c>
      <c r="AB22" s="71">
        <v>0</v>
      </c>
      <c r="AC22" s="175">
        <v>0</v>
      </c>
      <c r="AD22" s="169">
        <v>0</v>
      </c>
      <c r="AE22" s="71">
        <v>0</v>
      </c>
      <c r="AF22" s="71">
        <v>0</v>
      </c>
      <c r="AG22" s="462">
        <v>0</v>
      </c>
      <c r="AH22" s="169">
        <v>0</v>
      </c>
      <c r="AI22" s="169">
        <v>0</v>
      </c>
      <c r="AJ22" s="169">
        <v>0</v>
      </c>
      <c r="AK22" s="564">
        <v>0</v>
      </c>
      <c r="AL22" s="69">
        <v>0</v>
      </c>
      <c r="AM22" s="169">
        <v>0</v>
      </c>
      <c r="AN22" s="169">
        <v>0</v>
      </c>
      <c r="AO22" s="169">
        <v>0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462"/>
      <c r="BF22" s="192">
        <f t="shared" si="0"/>
        <v>0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4.25" thickBot="1">
      <c r="A23" s="832"/>
      <c r="B23" s="960"/>
      <c r="C23" s="832"/>
      <c r="D23" s="795"/>
      <c r="E23" s="795"/>
      <c r="F23" s="795"/>
      <c r="G23" s="795"/>
      <c r="H23" s="748"/>
      <c r="I23" s="143" t="s">
        <v>85</v>
      </c>
      <c r="J23" s="171">
        <v>0</v>
      </c>
      <c r="K23" s="74">
        <v>0</v>
      </c>
      <c r="L23" s="74">
        <v>0</v>
      </c>
      <c r="M23" s="182">
        <f t="shared" si="2"/>
        <v>0</v>
      </c>
      <c r="N23" s="171">
        <v>0</v>
      </c>
      <c r="O23" s="74">
        <v>0</v>
      </c>
      <c r="P23" s="74">
        <v>0</v>
      </c>
      <c r="Q23" s="183">
        <f t="shared" si="3"/>
        <v>0</v>
      </c>
      <c r="R23" s="171">
        <v>0</v>
      </c>
      <c r="S23" s="74">
        <v>0</v>
      </c>
      <c r="T23" s="74">
        <v>0</v>
      </c>
      <c r="U23" s="463">
        <f t="shared" si="4"/>
        <v>0</v>
      </c>
      <c r="V23" s="171">
        <v>0</v>
      </c>
      <c r="W23" s="75">
        <v>0</v>
      </c>
      <c r="X23" s="75">
        <v>0</v>
      </c>
      <c r="Y23" s="176">
        <v>0</v>
      </c>
      <c r="Z23" s="171">
        <v>0</v>
      </c>
      <c r="AA23" s="75">
        <v>0</v>
      </c>
      <c r="AB23" s="75">
        <v>0</v>
      </c>
      <c r="AC23" s="176">
        <v>0</v>
      </c>
      <c r="AD23" s="171">
        <v>0</v>
      </c>
      <c r="AE23" s="75">
        <v>0</v>
      </c>
      <c r="AF23" s="75">
        <v>0</v>
      </c>
      <c r="AG23" s="463">
        <v>0</v>
      </c>
      <c r="AH23" s="171">
        <v>0</v>
      </c>
      <c r="AI23" s="171">
        <v>0</v>
      </c>
      <c r="AJ23" s="171">
        <v>0</v>
      </c>
      <c r="AK23" s="565">
        <v>0</v>
      </c>
      <c r="AL23" s="74">
        <v>0</v>
      </c>
      <c r="AM23" s="171">
        <v>0</v>
      </c>
      <c r="AN23" s="171">
        <v>0</v>
      </c>
      <c r="AO23" s="171">
        <v>0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463"/>
      <c r="BF23" s="194">
        <f t="shared" si="0"/>
        <v>0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3.5">
      <c r="A24" s="830" t="s">
        <v>69</v>
      </c>
      <c r="B24" s="958">
        <v>13797</v>
      </c>
      <c r="C24" s="830" t="s">
        <v>86</v>
      </c>
      <c r="D24" s="793" t="s">
        <v>87</v>
      </c>
      <c r="E24" s="793" t="s">
        <v>88</v>
      </c>
      <c r="F24" s="793">
        <v>318</v>
      </c>
      <c r="G24" s="793" t="s">
        <v>73</v>
      </c>
      <c r="H24" s="746" t="s">
        <v>74</v>
      </c>
      <c r="I24" s="140" t="s">
        <v>75</v>
      </c>
      <c r="J24" s="167">
        <v>0</v>
      </c>
      <c r="K24" s="83">
        <v>0</v>
      </c>
      <c r="L24" s="83">
        <v>0</v>
      </c>
      <c r="M24" s="226">
        <f t="shared" si="2"/>
        <v>0</v>
      </c>
      <c r="N24" s="167">
        <v>0</v>
      </c>
      <c r="O24" s="78">
        <v>0</v>
      </c>
      <c r="P24" s="78">
        <v>0</v>
      </c>
      <c r="Q24" s="174">
        <f t="shared" si="3"/>
        <v>0</v>
      </c>
      <c r="R24" s="83">
        <v>0</v>
      </c>
      <c r="S24" s="78">
        <v>0</v>
      </c>
      <c r="T24" s="78">
        <v>0</v>
      </c>
      <c r="U24" s="136">
        <f t="shared" si="4"/>
        <v>0</v>
      </c>
      <c r="V24" s="205">
        <v>0</v>
      </c>
      <c r="W24" s="120">
        <v>0</v>
      </c>
      <c r="X24" s="120">
        <v>0</v>
      </c>
      <c r="Y24" s="206">
        <v>0</v>
      </c>
      <c r="Z24" s="83">
        <v>0</v>
      </c>
      <c r="AA24" s="78">
        <v>0</v>
      </c>
      <c r="AB24" s="78">
        <v>0</v>
      </c>
      <c r="AC24" s="174">
        <v>0</v>
      </c>
      <c r="AD24" s="167">
        <v>0</v>
      </c>
      <c r="AE24" s="78">
        <v>0</v>
      </c>
      <c r="AF24" s="78">
        <v>0</v>
      </c>
      <c r="AG24" s="174">
        <v>0</v>
      </c>
      <c r="AH24" s="167">
        <v>0</v>
      </c>
      <c r="AI24" s="78">
        <v>0</v>
      </c>
      <c r="AJ24" s="78">
        <v>0</v>
      </c>
      <c r="AK24" s="174">
        <v>0</v>
      </c>
      <c r="AL24" s="83">
        <v>0</v>
      </c>
      <c r="AM24" s="78">
        <v>0</v>
      </c>
      <c r="AN24" s="78">
        <v>0</v>
      </c>
      <c r="AO24" s="78">
        <v>0</v>
      </c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136"/>
      <c r="BF24" s="191">
        <f t="shared" si="0"/>
        <v>0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3.5">
      <c r="A25" s="831"/>
      <c r="B25" s="959"/>
      <c r="C25" s="831"/>
      <c r="D25" s="794"/>
      <c r="E25" s="794"/>
      <c r="F25" s="794"/>
      <c r="G25" s="794"/>
      <c r="H25" s="747"/>
      <c r="I25" s="141" t="s">
        <v>76</v>
      </c>
      <c r="J25" s="172">
        <v>0</v>
      </c>
      <c r="K25" s="65">
        <v>0</v>
      </c>
      <c r="L25" s="65">
        <v>0</v>
      </c>
      <c r="M25" s="227">
        <f t="shared" si="2"/>
        <v>0</v>
      </c>
      <c r="N25" s="169">
        <v>0</v>
      </c>
      <c r="O25" s="71">
        <v>0</v>
      </c>
      <c r="P25" s="71">
        <v>0</v>
      </c>
      <c r="Q25" s="178">
        <f t="shared" si="3"/>
        <v>0</v>
      </c>
      <c r="R25" s="69">
        <v>0</v>
      </c>
      <c r="S25" s="71">
        <v>0</v>
      </c>
      <c r="T25" s="71">
        <v>0</v>
      </c>
      <c r="U25" s="462">
        <f t="shared" si="4"/>
        <v>0</v>
      </c>
      <c r="V25" s="221">
        <v>0</v>
      </c>
      <c r="W25" s="122">
        <v>0</v>
      </c>
      <c r="X25" s="122">
        <v>0</v>
      </c>
      <c r="Y25" s="242">
        <v>0</v>
      </c>
      <c r="Z25" s="69">
        <v>0</v>
      </c>
      <c r="AA25" s="71">
        <v>0</v>
      </c>
      <c r="AB25" s="71">
        <v>0</v>
      </c>
      <c r="AC25" s="175">
        <v>0</v>
      </c>
      <c r="AD25" s="169">
        <v>0</v>
      </c>
      <c r="AE25" s="71">
        <v>0</v>
      </c>
      <c r="AF25" s="71">
        <v>0</v>
      </c>
      <c r="AG25" s="175">
        <v>0</v>
      </c>
      <c r="AH25" s="169">
        <v>0</v>
      </c>
      <c r="AI25" s="71">
        <v>0</v>
      </c>
      <c r="AJ25" s="71">
        <v>0</v>
      </c>
      <c r="AK25" s="175">
        <v>0</v>
      </c>
      <c r="AL25" s="69">
        <v>0</v>
      </c>
      <c r="AM25" s="71">
        <v>0</v>
      </c>
      <c r="AN25" s="71">
        <v>0</v>
      </c>
      <c r="AO25" s="71"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462"/>
      <c r="BF25" s="192">
        <f t="shared" si="0"/>
        <v>0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3.5">
      <c r="A26" s="831"/>
      <c r="B26" s="959"/>
      <c r="C26" s="831"/>
      <c r="D26" s="794"/>
      <c r="E26" s="794"/>
      <c r="F26" s="794"/>
      <c r="G26" s="794"/>
      <c r="H26" s="747"/>
      <c r="I26" s="141" t="s">
        <v>77</v>
      </c>
      <c r="J26" s="172">
        <v>16</v>
      </c>
      <c r="K26" s="65">
        <v>0</v>
      </c>
      <c r="L26" s="65">
        <v>0</v>
      </c>
      <c r="M26" s="227">
        <f t="shared" si="2"/>
        <v>16</v>
      </c>
      <c r="N26" s="169">
        <v>16</v>
      </c>
      <c r="O26" s="71">
        <v>0</v>
      </c>
      <c r="P26" s="71">
        <v>0</v>
      </c>
      <c r="Q26" s="178">
        <f t="shared" si="3"/>
        <v>16</v>
      </c>
      <c r="R26" s="69">
        <v>16</v>
      </c>
      <c r="S26" s="71">
        <v>0</v>
      </c>
      <c r="T26" s="71">
        <v>0</v>
      </c>
      <c r="U26" s="462">
        <f t="shared" si="4"/>
        <v>16</v>
      </c>
      <c r="V26" s="221">
        <v>16</v>
      </c>
      <c r="W26" s="122">
        <v>0</v>
      </c>
      <c r="X26" s="122">
        <v>0</v>
      </c>
      <c r="Y26" s="242">
        <v>16</v>
      </c>
      <c r="Z26" s="69">
        <v>16</v>
      </c>
      <c r="AA26" s="71">
        <v>0</v>
      </c>
      <c r="AB26" s="71">
        <v>0</v>
      </c>
      <c r="AC26" s="175">
        <v>16</v>
      </c>
      <c r="AD26" s="169">
        <v>16</v>
      </c>
      <c r="AE26" s="71">
        <v>0</v>
      </c>
      <c r="AF26" s="71">
        <v>0</v>
      </c>
      <c r="AG26" s="175">
        <v>16</v>
      </c>
      <c r="AH26" s="169">
        <v>16</v>
      </c>
      <c r="AI26" s="71">
        <v>0</v>
      </c>
      <c r="AJ26" s="71">
        <v>0</v>
      </c>
      <c r="AK26" s="175">
        <v>0</v>
      </c>
      <c r="AL26" s="69">
        <v>16</v>
      </c>
      <c r="AM26" s="71">
        <v>0</v>
      </c>
      <c r="AN26" s="71">
        <v>0</v>
      </c>
      <c r="AO26" s="71">
        <v>16</v>
      </c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462"/>
      <c r="BF26" s="192">
        <v>16</v>
      </c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3.5">
      <c r="A27" s="831"/>
      <c r="B27" s="959"/>
      <c r="C27" s="831"/>
      <c r="D27" s="794"/>
      <c r="E27" s="794"/>
      <c r="F27" s="794"/>
      <c r="G27" s="794"/>
      <c r="H27" s="747"/>
      <c r="I27" s="141" t="s">
        <v>78</v>
      </c>
      <c r="J27" s="172">
        <v>35</v>
      </c>
      <c r="K27" s="65">
        <v>34</v>
      </c>
      <c r="L27" s="65">
        <v>0</v>
      </c>
      <c r="M27" s="227">
        <f t="shared" si="2"/>
        <v>69</v>
      </c>
      <c r="N27" s="169">
        <v>35</v>
      </c>
      <c r="O27" s="71">
        <v>34</v>
      </c>
      <c r="P27" s="71">
        <v>0</v>
      </c>
      <c r="Q27" s="178">
        <f t="shared" si="3"/>
        <v>69</v>
      </c>
      <c r="R27" s="69">
        <v>35</v>
      </c>
      <c r="S27" s="71">
        <v>34</v>
      </c>
      <c r="T27" s="71">
        <v>0</v>
      </c>
      <c r="U27" s="462">
        <f t="shared" si="4"/>
        <v>69</v>
      </c>
      <c r="V27" s="221">
        <v>35</v>
      </c>
      <c r="W27" s="122">
        <v>34</v>
      </c>
      <c r="X27" s="122">
        <v>0</v>
      </c>
      <c r="Y27" s="242">
        <v>69</v>
      </c>
      <c r="Z27" s="69">
        <v>35</v>
      </c>
      <c r="AA27" s="71">
        <v>34</v>
      </c>
      <c r="AB27" s="71">
        <v>0</v>
      </c>
      <c r="AC27" s="175">
        <v>69</v>
      </c>
      <c r="AD27" s="169">
        <v>35</v>
      </c>
      <c r="AE27" s="71">
        <v>34</v>
      </c>
      <c r="AF27" s="71">
        <v>0</v>
      </c>
      <c r="AG27" s="175">
        <v>69</v>
      </c>
      <c r="AH27" s="169">
        <v>35</v>
      </c>
      <c r="AI27" s="71">
        <v>34</v>
      </c>
      <c r="AJ27" s="71">
        <v>0</v>
      </c>
      <c r="AK27" s="175">
        <v>69</v>
      </c>
      <c r="AL27" s="69">
        <v>35</v>
      </c>
      <c r="AM27" s="71">
        <v>35</v>
      </c>
      <c r="AN27" s="71">
        <v>69</v>
      </c>
      <c r="AO27" s="71">
        <v>69</v>
      </c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462"/>
      <c r="BF27" s="192">
        <v>69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3.5">
      <c r="A28" s="831"/>
      <c r="B28" s="959"/>
      <c r="C28" s="831"/>
      <c r="D28" s="794"/>
      <c r="E28" s="794"/>
      <c r="F28" s="794"/>
      <c r="G28" s="794"/>
      <c r="H28" s="747"/>
      <c r="I28" s="141" t="s">
        <v>79</v>
      </c>
      <c r="J28" s="173">
        <v>50</v>
      </c>
      <c r="K28" s="80">
        <v>15</v>
      </c>
      <c r="L28" s="80">
        <v>0</v>
      </c>
      <c r="M28" s="228">
        <f t="shared" si="2"/>
        <v>65</v>
      </c>
      <c r="N28" s="186">
        <v>50</v>
      </c>
      <c r="O28" s="139">
        <v>15</v>
      </c>
      <c r="P28" s="139">
        <v>0</v>
      </c>
      <c r="Q28" s="177">
        <f t="shared" si="3"/>
        <v>65</v>
      </c>
      <c r="R28" s="137">
        <v>50</v>
      </c>
      <c r="S28" s="139">
        <v>15</v>
      </c>
      <c r="T28" s="139">
        <v>0</v>
      </c>
      <c r="U28" s="467">
        <f t="shared" si="4"/>
        <v>65</v>
      </c>
      <c r="V28" s="221">
        <v>50</v>
      </c>
      <c r="W28" s="122">
        <v>15</v>
      </c>
      <c r="X28" s="122">
        <v>0</v>
      </c>
      <c r="Y28" s="242">
        <v>65</v>
      </c>
      <c r="Z28" s="69">
        <v>50</v>
      </c>
      <c r="AA28" s="71">
        <v>15</v>
      </c>
      <c r="AB28" s="71">
        <v>0</v>
      </c>
      <c r="AC28" s="175">
        <v>65</v>
      </c>
      <c r="AD28" s="169">
        <v>50</v>
      </c>
      <c r="AE28" s="71">
        <v>15</v>
      </c>
      <c r="AF28" s="71">
        <v>0</v>
      </c>
      <c r="AG28" s="175">
        <v>65</v>
      </c>
      <c r="AH28" s="169">
        <v>50</v>
      </c>
      <c r="AI28" s="71">
        <v>15</v>
      </c>
      <c r="AJ28" s="71">
        <v>0</v>
      </c>
      <c r="AK28" s="175">
        <v>65</v>
      </c>
      <c r="AL28" s="69">
        <v>50</v>
      </c>
      <c r="AM28" s="71">
        <v>50</v>
      </c>
      <c r="AN28" s="71">
        <v>65</v>
      </c>
      <c r="AO28" s="71">
        <v>65</v>
      </c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462"/>
      <c r="BF28" s="192">
        <v>65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42" customHeight="1">
      <c r="A29" s="831"/>
      <c r="B29" s="959"/>
      <c r="C29" s="831"/>
      <c r="D29" s="794"/>
      <c r="E29" s="794"/>
      <c r="F29" s="794"/>
      <c r="G29" s="794"/>
      <c r="H29" s="747"/>
      <c r="I29" s="180" t="s">
        <v>108</v>
      </c>
      <c r="J29" s="221">
        <f aca="true" t="shared" si="5" ref="J29:U29">SUM(J24:J28)</f>
        <v>101</v>
      </c>
      <c r="K29" s="122">
        <f t="shared" si="5"/>
        <v>49</v>
      </c>
      <c r="L29" s="122">
        <f t="shared" si="5"/>
        <v>0</v>
      </c>
      <c r="M29" s="223">
        <f t="shared" si="5"/>
        <v>150</v>
      </c>
      <c r="N29" s="221">
        <f t="shared" si="5"/>
        <v>101</v>
      </c>
      <c r="O29" s="122">
        <f t="shared" si="5"/>
        <v>49</v>
      </c>
      <c r="P29" s="122">
        <f t="shared" si="5"/>
        <v>0</v>
      </c>
      <c r="Q29" s="222">
        <f t="shared" si="5"/>
        <v>150</v>
      </c>
      <c r="R29" s="221">
        <f t="shared" si="5"/>
        <v>101</v>
      </c>
      <c r="S29" s="122">
        <f t="shared" si="5"/>
        <v>49</v>
      </c>
      <c r="T29" s="122">
        <f t="shared" si="5"/>
        <v>0</v>
      </c>
      <c r="U29" s="223">
        <f t="shared" si="5"/>
        <v>150</v>
      </c>
      <c r="V29" s="221">
        <f aca="true" t="shared" si="6" ref="V29:AC29">SUM(V24:V28)</f>
        <v>101</v>
      </c>
      <c r="W29" s="122">
        <f t="shared" si="6"/>
        <v>49</v>
      </c>
      <c r="X29" s="122">
        <f t="shared" si="6"/>
        <v>0</v>
      </c>
      <c r="Y29" s="242">
        <f t="shared" si="6"/>
        <v>150</v>
      </c>
      <c r="Z29" s="69">
        <f>SUM(Z24:Z28)</f>
        <v>101</v>
      </c>
      <c r="AA29" s="71">
        <f t="shared" si="6"/>
        <v>49</v>
      </c>
      <c r="AB29" s="71">
        <f t="shared" si="6"/>
        <v>0</v>
      </c>
      <c r="AC29" s="170">
        <f t="shared" si="6"/>
        <v>150</v>
      </c>
      <c r="AD29" s="169">
        <v>101</v>
      </c>
      <c r="AE29" s="71">
        <v>49</v>
      </c>
      <c r="AF29" s="71">
        <v>0</v>
      </c>
      <c r="AG29" s="170">
        <v>150</v>
      </c>
      <c r="AH29" s="169">
        <v>101</v>
      </c>
      <c r="AI29" s="71">
        <v>49</v>
      </c>
      <c r="AJ29" s="71">
        <v>0</v>
      </c>
      <c r="AK29" s="170">
        <v>150</v>
      </c>
      <c r="AL29" s="69">
        <v>101</v>
      </c>
      <c r="AM29" s="71">
        <v>49</v>
      </c>
      <c r="AN29" s="71">
        <v>0</v>
      </c>
      <c r="AO29" s="540">
        <v>150</v>
      </c>
      <c r="AP29" s="71"/>
      <c r="AQ29" s="71"/>
      <c r="AR29" s="71"/>
      <c r="AS29" s="70"/>
      <c r="AT29" s="71"/>
      <c r="AU29" s="71"/>
      <c r="AV29" s="71"/>
      <c r="AW29" s="70"/>
      <c r="AX29" s="71"/>
      <c r="AY29" s="71"/>
      <c r="AZ29" s="71"/>
      <c r="BA29" s="70"/>
      <c r="BB29" s="71"/>
      <c r="BC29" s="71"/>
      <c r="BD29" s="71"/>
      <c r="BE29" s="135"/>
      <c r="BF29" s="498">
        <f>(M29+Q29+U29+Y29+AC29+AG29+AK29+AO29)/8</f>
        <v>150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3.5">
      <c r="A30" s="831"/>
      <c r="B30" s="959"/>
      <c r="C30" s="831"/>
      <c r="D30" s="794"/>
      <c r="E30" s="794"/>
      <c r="F30" s="794"/>
      <c r="G30" s="794"/>
      <c r="H30" s="961" t="s">
        <v>80</v>
      </c>
      <c r="I30" s="141" t="s">
        <v>81</v>
      </c>
      <c r="J30" s="490">
        <v>111</v>
      </c>
      <c r="K30" s="491">
        <v>36</v>
      </c>
      <c r="L30" s="66">
        <v>0</v>
      </c>
      <c r="M30" s="227">
        <f>SUM(J30:L30)</f>
        <v>147</v>
      </c>
      <c r="N30" s="490">
        <v>111</v>
      </c>
      <c r="O30" s="491">
        <v>36</v>
      </c>
      <c r="P30" s="66">
        <v>0</v>
      </c>
      <c r="Q30" s="227">
        <f>SUM(N30:P30)</f>
        <v>147</v>
      </c>
      <c r="R30" s="490">
        <v>111</v>
      </c>
      <c r="S30" s="491">
        <v>36</v>
      </c>
      <c r="T30" s="66">
        <v>0</v>
      </c>
      <c r="U30" s="227">
        <f>SUM(R30:T30)</f>
        <v>147</v>
      </c>
      <c r="V30" s="490">
        <v>111</v>
      </c>
      <c r="W30" s="491">
        <v>36</v>
      </c>
      <c r="X30" s="66">
        <v>0</v>
      </c>
      <c r="Y30" s="227">
        <f>SUM(V30:X30)</f>
        <v>147</v>
      </c>
      <c r="Z30" s="490">
        <v>111</v>
      </c>
      <c r="AA30" s="491">
        <v>36</v>
      </c>
      <c r="AB30" s="66">
        <v>0</v>
      </c>
      <c r="AC30" s="227">
        <f>SUM(Z30:AB30)</f>
        <v>147</v>
      </c>
      <c r="AD30" s="490">
        <v>111</v>
      </c>
      <c r="AE30" s="491">
        <v>36</v>
      </c>
      <c r="AF30" s="66">
        <v>0</v>
      </c>
      <c r="AG30" s="181">
        <f>SUM(AD30:AF30)</f>
        <v>147</v>
      </c>
      <c r="AH30" s="169">
        <v>111</v>
      </c>
      <c r="AI30" s="71">
        <v>36</v>
      </c>
      <c r="AJ30" s="71">
        <v>0</v>
      </c>
      <c r="AK30" s="175">
        <v>147</v>
      </c>
      <c r="AL30" s="69">
        <v>111</v>
      </c>
      <c r="AM30" s="71">
        <v>36</v>
      </c>
      <c r="AN30" s="71">
        <v>0</v>
      </c>
      <c r="AO30" s="71">
        <v>147</v>
      </c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462"/>
      <c r="BF30" s="192">
        <v>133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3.5">
      <c r="A31" s="831"/>
      <c r="B31" s="959"/>
      <c r="C31" s="831"/>
      <c r="D31" s="794"/>
      <c r="E31" s="794"/>
      <c r="F31" s="794"/>
      <c r="G31" s="794"/>
      <c r="H31" s="961"/>
      <c r="I31" s="141" t="s">
        <v>82</v>
      </c>
      <c r="J31" s="492">
        <v>3</v>
      </c>
      <c r="K31" s="493">
        <v>0</v>
      </c>
      <c r="L31" s="69">
        <v>0</v>
      </c>
      <c r="M31" s="227">
        <f>SUM(J31:L31)</f>
        <v>3</v>
      </c>
      <c r="N31" s="492">
        <v>3</v>
      </c>
      <c r="O31" s="493">
        <v>0</v>
      </c>
      <c r="P31" s="69">
        <v>0</v>
      </c>
      <c r="Q31" s="227">
        <f>SUM(N31:P31)</f>
        <v>3</v>
      </c>
      <c r="R31" s="492">
        <v>3</v>
      </c>
      <c r="S31" s="493">
        <v>0</v>
      </c>
      <c r="T31" s="69">
        <v>0</v>
      </c>
      <c r="U31" s="227">
        <f>SUM(R31:T31)</f>
        <v>3</v>
      </c>
      <c r="V31" s="492">
        <v>3</v>
      </c>
      <c r="W31" s="493">
        <v>0</v>
      </c>
      <c r="X31" s="69">
        <v>0</v>
      </c>
      <c r="Y31" s="227">
        <f>SUM(V31:X31)</f>
        <v>3</v>
      </c>
      <c r="Z31" s="492">
        <v>3</v>
      </c>
      <c r="AA31" s="493">
        <v>0</v>
      </c>
      <c r="AB31" s="69">
        <v>0</v>
      </c>
      <c r="AC31" s="227">
        <f>SUM(Z31:AB31)</f>
        <v>3</v>
      </c>
      <c r="AD31" s="492">
        <v>3</v>
      </c>
      <c r="AE31" s="493">
        <v>0</v>
      </c>
      <c r="AF31" s="69">
        <v>0</v>
      </c>
      <c r="AG31" s="181">
        <f>SUM(AD31:AF31)</f>
        <v>3</v>
      </c>
      <c r="AH31" s="169">
        <v>3</v>
      </c>
      <c r="AI31" s="71">
        <v>0</v>
      </c>
      <c r="AJ31" s="71">
        <v>0</v>
      </c>
      <c r="AK31" s="175">
        <v>3</v>
      </c>
      <c r="AL31" s="69">
        <v>3</v>
      </c>
      <c r="AM31" s="71">
        <v>0</v>
      </c>
      <c r="AN31" s="71">
        <v>0</v>
      </c>
      <c r="AO31" s="71">
        <v>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462"/>
      <c r="BF31" s="192">
        <v>3</v>
      </c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3.5">
      <c r="A32" s="831"/>
      <c r="B32" s="959"/>
      <c r="C32" s="831"/>
      <c r="D32" s="794"/>
      <c r="E32" s="794"/>
      <c r="F32" s="794"/>
      <c r="G32" s="794"/>
      <c r="H32" s="747" t="s">
        <v>83</v>
      </c>
      <c r="I32" s="141" t="s">
        <v>84</v>
      </c>
      <c r="J32" s="169">
        <v>2</v>
      </c>
      <c r="K32" s="69">
        <v>1</v>
      </c>
      <c r="L32" s="69">
        <v>0</v>
      </c>
      <c r="M32" s="227">
        <f>SUM(J32:L32)</f>
        <v>3</v>
      </c>
      <c r="N32" s="169">
        <v>2</v>
      </c>
      <c r="O32" s="69">
        <v>1</v>
      </c>
      <c r="P32" s="69">
        <v>0</v>
      </c>
      <c r="Q32" s="227">
        <f>SUM(N32:P32)</f>
        <v>3</v>
      </c>
      <c r="R32" s="169">
        <v>2</v>
      </c>
      <c r="S32" s="69">
        <v>1</v>
      </c>
      <c r="T32" s="69">
        <v>0</v>
      </c>
      <c r="U32" s="227">
        <f>SUM(R32:T32)</f>
        <v>3</v>
      </c>
      <c r="V32" s="169">
        <v>2</v>
      </c>
      <c r="W32" s="69">
        <v>1</v>
      </c>
      <c r="X32" s="69">
        <v>0</v>
      </c>
      <c r="Y32" s="227">
        <f>SUM(V32:X32)</f>
        <v>3</v>
      </c>
      <c r="Z32" s="169">
        <v>2</v>
      </c>
      <c r="AA32" s="69">
        <v>1</v>
      </c>
      <c r="AB32" s="69">
        <v>0</v>
      </c>
      <c r="AC32" s="227">
        <f>SUM(Z32:AB32)</f>
        <v>3</v>
      </c>
      <c r="AD32" s="169">
        <v>2</v>
      </c>
      <c r="AE32" s="69">
        <v>1</v>
      </c>
      <c r="AF32" s="69">
        <v>0</v>
      </c>
      <c r="AG32" s="181">
        <f>SUM(AD32:AF32)</f>
        <v>3</v>
      </c>
      <c r="AH32" s="169">
        <v>2</v>
      </c>
      <c r="AI32" s="71">
        <v>1</v>
      </c>
      <c r="AJ32" s="71">
        <v>0</v>
      </c>
      <c r="AK32" s="175">
        <v>3</v>
      </c>
      <c r="AL32" s="69">
        <v>2</v>
      </c>
      <c r="AM32" s="71">
        <v>1</v>
      </c>
      <c r="AN32" s="71">
        <v>0</v>
      </c>
      <c r="AO32" s="71">
        <v>3</v>
      </c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462"/>
      <c r="BF32" s="192">
        <v>3</v>
      </c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4.25" thickBot="1">
      <c r="A33" s="832"/>
      <c r="B33" s="960"/>
      <c r="C33" s="832"/>
      <c r="D33" s="795"/>
      <c r="E33" s="795"/>
      <c r="F33" s="795"/>
      <c r="G33" s="795"/>
      <c r="H33" s="748"/>
      <c r="I33" s="143" t="s">
        <v>85</v>
      </c>
      <c r="J33" s="171">
        <v>8</v>
      </c>
      <c r="K33" s="75">
        <v>3</v>
      </c>
      <c r="L33" s="75">
        <v>0</v>
      </c>
      <c r="M33" s="229">
        <f>SUM(J33:L33)</f>
        <v>11</v>
      </c>
      <c r="N33" s="171">
        <v>8</v>
      </c>
      <c r="O33" s="75">
        <v>3</v>
      </c>
      <c r="P33" s="75">
        <v>0</v>
      </c>
      <c r="Q33" s="428">
        <f>SUM(N33:P33)</f>
        <v>11</v>
      </c>
      <c r="R33" s="171">
        <v>8</v>
      </c>
      <c r="S33" s="75">
        <v>3</v>
      </c>
      <c r="T33" s="75">
        <v>0</v>
      </c>
      <c r="U33" s="428">
        <f>SUM(R33:T33)</f>
        <v>11</v>
      </c>
      <c r="V33" s="171">
        <v>8</v>
      </c>
      <c r="W33" s="75">
        <v>3</v>
      </c>
      <c r="X33" s="75">
        <v>0</v>
      </c>
      <c r="Y33" s="428">
        <f>SUM(V33:X33)</f>
        <v>11</v>
      </c>
      <c r="Z33" s="171">
        <v>8</v>
      </c>
      <c r="AA33" s="75">
        <v>3</v>
      </c>
      <c r="AB33" s="75">
        <v>0</v>
      </c>
      <c r="AC33" s="428">
        <f>SUM(Z33:AB33)</f>
        <v>11</v>
      </c>
      <c r="AD33" s="171">
        <v>8</v>
      </c>
      <c r="AE33" s="75">
        <v>3</v>
      </c>
      <c r="AF33" s="75">
        <v>0</v>
      </c>
      <c r="AG33" s="182">
        <f>SUM(AD33:AF33)</f>
        <v>11</v>
      </c>
      <c r="AH33" s="171">
        <v>8</v>
      </c>
      <c r="AI33" s="75">
        <v>3</v>
      </c>
      <c r="AJ33" s="75">
        <v>0</v>
      </c>
      <c r="AK33" s="176">
        <v>11</v>
      </c>
      <c r="AL33" s="74">
        <v>8</v>
      </c>
      <c r="AM33" s="75">
        <v>3</v>
      </c>
      <c r="AN33" s="75">
        <v>0</v>
      </c>
      <c r="AO33" s="75">
        <v>11</v>
      </c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463"/>
      <c r="BF33" s="194">
        <v>11</v>
      </c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45.75" thickBot="1">
      <c r="A34" s="962" t="s">
        <v>89</v>
      </c>
      <c r="B34" s="708">
        <v>14158</v>
      </c>
      <c r="C34" s="965" t="s">
        <v>90</v>
      </c>
      <c r="D34" s="968" t="s">
        <v>91</v>
      </c>
      <c r="E34" s="94" t="s">
        <v>110</v>
      </c>
      <c r="F34" s="95">
        <v>50</v>
      </c>
      <c r="G34" s="96" t="s">
        <v>92</v>
      </c>
      <c r="H34" s="92" t="s">
        <v>109</v>
      </c>
      <c r="I34" s="93" t="s">
        <v>109</v>
      </c>
      <c r="J34" s="955">
        <v>0</v>
      </c>
      <c r="K34" s="956"/>
      <c r="L34" s="956"/>
      <c r="M34" s="957"/>
      <c r="N34" s="955">
        <v>0</v>
      </c>
      <c r="O34" s="956"/>
      <c r="P34" s="956"/>
      <c r="Q34" s="957"/>
      <c r="R34" s="955">
        <v>0</v>
      </c>
      <c r="S34" s="956"/>
      <c r="T34" s="956"/>
      <c r="U34" s="957"/>
      <c r="V34" s="955">
        <v>0</v>
      </c>
      <c r="W34" s="956"/>
      <c r="X34" s="956"/>
      <c r="Y34" s="957"/>
      <c r="Z34" s="955">
        <v>0</v>
      </c>
      <c r="AA34" s="956"/>
      <c r="AB34" s="956"/>
      <c r="AC34" s="957"/>
      <c r="AD34" s="955">
        <v>0</v>
      </c>
      <c r="AE34" s="956"/>
      <c r="AF34" s="956"/>
      <c r="AG34" s="957"/>
      <c r="AH34" s="189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501"/>
      <c r="BF34" s="566">
        <f>SUM(J34:U34)</f>
        <v>0</v>
      </c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3.5">
      <c r="A35" s="963"/>
      <c r="B35" s="707"/>
      <c r="C35" s="966"/>
      <c r="D35" s="969"/>
      <c r="E35" s="679" t="s">
        <v>93</v>
      </c>
      <c r="F35" s="927">
        <v>100</v>
      </c>
      <c r="G35" s="971" t="s">
        <v>94</v>
      </c>
      <c r="H35" s="782" t="s">
        <v>74</v>
      </c>
      <c r="I35" s="64" t="s">
        <v>75</v>
      </c>
      <c r="J35" s="167">
        <v>0</v>
      </c>
      <c r="K35" s="78">
        <v>0</v>
      </c>
      <c r="L35" s="78">
        <v>0</v>
      </c>
      <c r="M35" s="168">
        <f>SUM(J35:L35)</f>
        <v>0</v>
      </c>
      <c r="N35" s="167">
        <v>0</v>
      </c>
      <c r="O35" s="78">
        <v>0</v>
      </c>
      <c r="P35" s="78">
        <v>0</v>
      </c>
      <c r="Q35" s="168">
        <f>SUM(N35:P35)</f>
        <v>0</v>
      </c>
      <c r="R35" s="167">
        <v>0</v>
      </c>
      <c r="S35" s="78">
        <v>0</v>
      </c>
      <c r="T35" s="78">
        <v>0</v>
      </c>
      <c r="U35" s="461">
        <f>SUM(R35:T35)</f>
        <v>0</v>
      </c>
      <c r="V35" s="167">
        <v>0</v>
      </c>
      <c r="W35" s="78">
        <v>0</v>
      </c>
      <c r="X35" s="78">
        <v>0</v>
      </c>
      <c r="Y35" s="461">
        <f>SUM(V35:X35)</f>
        <v>0</v>
      </c>
      <c r="Z35" s="167">
        <v>0</v>
      </c>
      <c r="AA35" s="78">
        <v>0</v>
      </c>
      <c r="AB35" s="78">
        <v>0</v>
      </c>
      <c r="AC35" s="461">
        <f>SUM(Z35:AB35)</f>
        <v>0</v>
      </c>
      <c r="AD35" s="167">
        <v>0</v>
      </c>
      <c r="AE35" s="78">
        <v>0</v>
      </c>
      <c r="AF35" s="78">
        <v>0</v>
      </c>
      <c r="AG35" s="461">
        <f>SUM(AD35:AF35)</f>
        <v>0</v>
      </c>
      <c r="AH35" s="167">
        <v>0</v>
      </c>
      <c r="AI35" s="167">
        <v>0</v>
      </c>
      <c r="AJ35" s="167">
        <v>0</v>
      </c>
      <c r="AK35" s="167">
        <v>0</v>
      </c>
      <c r="AL35" s="167">
        <v>0</v>
      </c>
      <c r="AM35" s="167">
        <v>0</v>
      </c>
      <c r="AN35" s="167">
        <v>0</v>
      </c>
      <c r="AO35" s="167">
        <v>0</v>
      </c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190"/>
      <c r="BF35" s="191">
        <f aca="true" t="shared" si="7" ref="BF35:BF44">SUM(M35+Q35+U35)</f>
        <v>0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3.5">
      <c r="A36" s="963"/>
      <c r="B36" s="707"/>
      <c r="C36" s="966"/>
      <c r="D36" s="969"/>
      <c r="E36" s="679"/>
      <c r="F36" s="927"/>
      <c r="G36" s="971"/>
      <c r="H36" s="747"/>
      <c r="I36" s="68" t="s">
        <v>76</v>
      </c>
      <c r="J36" s="169">
        <v>0</v>
      </c>
      <c r="K36" s="71">
        <v>0</v>
      </c>
      <c r="L36" s="71">
        <v>0</v>
      </c>
      <c r="M36" s="170">
        <f>SUM(J36:L36)</f>
        <v>0</v>
      </c>
      <c r="N36" s="169">
        <v>0</v>
      </c>
      <c r="O36" s="71">
        <v>0</v>
      </c>
      <c r="P36" s="71">
        <v>0</v>
      </c>
      <c r="Q36" s="170">
        <f>SUM(N36:P36)</f>
        <v>0</v>
      </c>
      <c r="R36" s="169">
        <v>0</v>
      </c>
      <c r="S36" s="71">
        <v>0</v>
      </c>
      <c r="T36" s="71">
        <v>0</v>
      </c>
      <c r="U36" s="135">
        <f>SUM(R36:T36)</f>
        <v>0</v>
      </c>
      <c r="V36" s="169">
        <v>0</v>
      </c>
      <c r="W36" s="71">
        <v>0</v>
      </c>
      <c r="X36" s="71">
        <v>0</v>
      </c>
      <c r="Y36" s="135">
        <f>SUM(V36:X36)</f>
        <v>0</v>
      </c>
      <c r="Z36" s="169">
        <v>0</v>
      </c>
      <c r="AA36" s="71">
        <v>0</v>
      </c>
      <c r="AB36" s="71">
        <v>0</v>
      </c>
      <c r="AC36" s="135">
        <f>SUM(Z36:AB36)</f>
        <v>0</v>
      </c>
      <c r="AD36" s="169">
        <v>0</v>
      </c>
      <c r="AE36" s="71">
        <v>0</v>
      </c>
      <c r="AF36" s="71">
        <v>0</v>
      </c>
      <c r="AG36" s="135">
        <f>SUM(AD36:AF36)</f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190"/>
      <c r="BF36" s="192">
        <f t="shared" si="7"/>
        <v>0</v>
      </c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13.5">
      <c r="A37" s="963"/>
      <c r="B37" s="707"/>
      <c r="C37" s="966"/>
      <c r="D37" s="969"/>
      <c r="E37" s="679"/>
      <c r="F37" s="927"/>
      <c r="G37" s="971"/>
      <c r="H37" s="747"/>
      <c r="I37" s="68" t="s">
        <v>77</v>
      </c>
      <c r="J37" s="169">
        <v>0</v>
      </c>
      <c r="K37" s="71">
        <v>0</v>
      </c>
      <c r="L37" s="71">
        <v>0</v>
      </c>
      <c r="M37" s="170">
        <f>SUM(J37:L37)</f>
        <v>0</v>
      </c>
      <c r="N37" s="169">
        <v>0</v>
      </c>
      <c r="O37" s="71">
        <v>0</v>
      </c>
      <c r="P37" s="71">
        <v>0</v>
      </c>
      <c r="Q37" s="170">
        <f>SUM(N37:P37)</f>
        <v>0</v>
      </c>
      <c r="R37" s="169">
        <v>0</v>
      </c>
      <c r="S37" s="71">
        <v>0</v>
      </c>
      <c r="T37" s="71">
        <v>0</v>
      </c>
      <c r="U37" s="135">
        <f>SUM(R37:T37)</f>
        <v>0</v>
      </c>
      <c r="V37" s="169">
        <v>0</v>
      </c>
      <c r="W37" s="71">
        <v>0</v>
      </c>
      <c r="X37" s="71">
        <v>0</v>
      </c>
      <c r="Y37" s="135">
        <f>SUM(V37:X37)</f>
        <v>0</v>
      </c>
      <c r="Z37" s="169">
        <v>0</v>
      </c>
      <c r="AA37" s="71">
        <v>0</v>
      </c>
      <c r="AB37" s="71">
        <v>0</v>
      </c>
      <c r="AC37" s="135">
        <f>SUM(Z37:AB37)</f>
        <v>0</v>
      </c>
      <c r="AD37" s="169">
        <v>0</v>
      </c>
      <c r="AE37" s="71">
        <v>0</v>
      </c>
      <c r="AF37" s="71">
        <v>0</v>
      </c>
      <c r="AG37" s="135">
        <f>SUM(AD37:AF37)</f>
        <v>0</v>
      </c>
      <c r="AH37" s="169">
        <v>0</v>
      </c>
      <c r="AI37" s="169">
        <v>0</v>
      </c>
      <c r="AJ37" s="169">
        <v>0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190"/>
      <c r="BF37" s="192">
        <f t="shared" si="7"/>
        <v>0</v>
      </c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1:256" ht="13.5">
      <c r="A38" s="963"/>
      <c r="B38" s="707"/>
      <c r="C38" s="966"/>
      <c r="D38" s="969"/>
      <c r="E38" s="679"/>
      <c r="F38" s="927"/>
      <c r="G38" s="971"/>
      <c r="H38" s="747"/>
      <c r="I38" s="68" t="s">
        <v>78</v>
      </c>
      <c r="J38" s="169">
        <v>0</v>
      </c>
      <c r="K38" s="71">
        <v>0</v>
      </c>
      <c r="L38" s="71">
        <v>0</v>
      </c>
      <c r="M38" s="170">
        <f>SUM(J38:L38)</f>
        <v>0</v>
      </c>
      <c r="N38" s="169">
        <v>0</v>
      </c>
      <c r="O38" s="71">
        <v>0</v>
      </c>
      <c r="P38" s="71">
        <v>0</v>
      </c>
      <c r="Q38" s="170">
        <f>SUM(N38:P38)</f>
        <v>0</v>
      </c>
      <c r="R38" s="169">
        <v>0</v>
      </c>
      <c r="S38" s="71">
        <v>0</v>
      </c>
      <c r="T38" s="71">
        <v>0</v>
      </c>
      <c r="U38" s="135">
        <f>SUM(R38:T38)</f>
        <v>0</v>
      </c>
      <c r="V38" s="169">
        <v>0</v>
      </c>
      <c r="W38" s="71">
        <v>0</v>
      </c>
      <c r="X38" s="71">
        <v>0</v>
      </c>
      <c r="Y38" s="135">
        <f>SUM(V38:X38)</f>
        <v>0</v>
      </c>
      <c r="Z38" s="169">
        <v>0</v>
      </c>
      <c r="AA38" s="71">
        <v>0</v>
      </c>
      <c r="AB38" s="71">
        <v>0</v>
      </c>
      <c r="AC38" s="135">
        <f>SUM(Z38:AB38)</f>
        <v>0</v>
      </c>
      <c r="AD38" s="169">
        <v>0</v>
      </c>
      <c r="AE38" s="71">
        <v>0</v>
      </c>
      <c r="AF38" s="71">
        <v>0</v>
      </c>
      <c r="AG38" s="135">
        <f>SUM(AD38:AF38)</f>
        <v>0</v>
      </c>
      <c r="AH38" s="169">
        <v>0</v>
      </c>
      <c r="AI38" s="169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190"/>
      <c r="BF38" s="192">
        <f t="shared" si="7"/>
        <v>0</v>
      </c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pans="1:256" ht="13.5">
      <c r="A39" s="963"/>
      <c r="B39" s="707"/>
      <c r="C39" s="966"/>
      <c r="D39" s="969"/>
      <c r="E39" s="679"/>
      <c r="F39" s="927"/>
      <c r="G39" s="971"/>
      <c r="H39" s="747"/>
      <c r="I39" s="68" t="s">
        <v>79</v>
      </c>
      <c r="J39" s="169">
        <v>0</v>
      </c>
      <c r="K39" s="71">
        <v>0</v>
      </c>
      <c r="L39" s="71">
        <v>0</v>
      </c>
      <c r="M39" s="170">
        <f>SUM(J39:L39)</f>
        <v>0</v>
      </c>
      <c r="N39" s="169">
        <v>0</v>
      </c>
      <c r="O39" s="71">
        <v>0</v>
      </c>
      <c r="P39" s="71">
        <v>0</v>
      </c>
      <c r="Q39" s="170">
        <f>SUM(N39:P39)</f>
        <v>0</v>
      </c>
      <c r="R39" s="169">
        <v>0</v>
      </c>
      <c r="S39" s="71">
        <v>0</v>
      </c>
      <c r="T39" s="71">
        <v>0</v>
      </c>
      <c r="U39" s="135">
        <f>SUM(R39:T39)</f>
        <v>0</v>
      </c>
      <c r="V39" s="169">
        <v>0</v>
      </c>
      <c r="W39" s="71">
        <v>0</v>
      </c>
      <c r="X39" s="71">
        <v>0</v>
      </c>
      <c r="Y39" s="135">
        <f>SUM(V39:X39)</f>
        <v>0</v>
      </c>
      <c r="Z39" s="169">
        <v>0</v>
      </c>
      <c r="AA39" s="71">
        <v>0</v>
      </c>
      <c r="AB39" s="71">
        <v>0</v>
      </c>
      <c r="AC39" s="135">
        <f>SUM(Z39:AB39)</f>
        <v>0</v>
      </c>
      <c r="AD39" s="169">
        <v>0</v>
      </c>
      <c r="AE39" s="71">
        <v>0</v>
      </c>
      <c r="AF39" s="71">
        <v>0</v>
      </c>
      <c r="AG39" s="135">
        <f>SUM(AD39:AF39)</f>
        <v>0</v>
      </c>
      <c r="AH39" s="169">
        <v>0</v>
      </c>
      <c r="AI39" s="169">
        <v>0</v>
      </c>
      <c r="AJ39" s="169">
        <v>0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190"/>
      <c r="BF39" s="192">
        <f t="shared" si="7"/>
        <v>0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pans="1:256" ht="42" customHeight="1">
      <c r="A40" s="947" t="s">
        <v>95</v>
      </c>
      <c r="B40" s="707"/>
      <c r="C40" s="966"/>
      <c r="D40" s="969"/>
      <c r="E40" s="679"/>
      <c r="F40" s="927"/>
      <c r="G40" s="971"/>
      <c r="H40" s="747"/>
      <c r="I40" s="88" t="s">
        <v>96</v>
      </c>
      <c r="J40" s="221">
        <f aca="true" t="shared" si="8" ref="J40:U40">SUM(J35:J39)</f>
        <v>0</v>
      </c>
      <c r="K40" s="122">
        <f t="shared" si="8"/>
        <v>0</v>
      </c>
      <c r="L40" s="122">
        <f t="shared" si="8"/>
        <v>0</v>
      </c>
      <c r="M40" s="223">
        <f t="shared" si="8"/>
        <v>0</v>
      </c>
      <c r="N40" s="221">
        <f t="shared" si="8"/>
        <v>0</v>
      </c>
      <c r="O40" s="122">
        <f t="shared" si="8"/>
        <v>0</v>
      </c>
      <c r="P40" s="122">
        <f t="shared" si="8"/>
        <v>0</v>
      </c>
      <c r="Q40" s="223">
        <f t="shared" si="8"/>
        <v>0</v>
      </c>
      <c r="R40" s="221">
        <f t="shared" si="8"/>
        <v>0</v>
      </c>
      <c r="S40" s="122">
        <f t="shared" si="8"/>
        <v>0</v>
      </c>
      <c r="T40" s="122">
        <f t="shared" si="8"/>
        <v>0</v>
      </c>
      <c r="U40" s="223">
        <f t="shared" si="8"/>
        <v>0</v>
      </c>
      <c r="V40" s="221">
        <f aca="true" t="shared" si="9" ref="V40:AO40">SUM(V35:V39)</f>
        <v>0</v>
      </c>
      <c r="W40" s="122">
        <f t="shared" si="9"/>
        <v>0</v>
      </c>
      <c r="X40" s="122">
        <f t="shared" si="9"/>
        <v>0</v>
      </c>
      <c r="Y40" s="223">
        <f t="shared" si="9"/>
        <v>0</v>
      </c>
      <c r="Z40" s="221">
        <f t="shared" si="9"/>
        <v>0</v>
      </c>
      <c r="AA40" s="122">
        <f t="shared" si="9"/>
        <v>0</v>
      </c>
      <c r="AB40" s="122">
        <f t="shared" si="9"/>
        <v>0</v>
      </c>
      <c r="AC40" s="223">
        <f t="shared" si="9"/>
        <v>0</v>
      </c>
      <c r="AD40" s="221">
        <f t="shared" si="9"/>
        <v>0</v>
      </c>
      <c r="AE40" s="122">
        <f t="shared" si="9"/>
        <v>0</v>
      </c>
      <c r="AF40" s="122">
        <f t="shared" si="9"/>
        <v>0</v>
      </c>
      <c r="AG40" s="223">
        <f t="shared" si="9"/>
        <v>0</v>
      </c>
      <c r="AH40" s="122">
        <f t="shared" si="9"/>
        <v>0</v>
      </c>
      <c r="AI40" s="122">
        <f t="shared" si="9"/>
        <v>0</v>
      </c>
      <c r="AJ40" s="122">
        <f t="shared" si="9"/>
        <v>0</v>
      </c>
      <c r="AK40" s="122">
        <f t="shared" si="9"/>
        <v>0</v>
      </c>
      <c r="AL40" s="122">
        <f t="shared" si="9"/>
        <v>0</v>
      </c>
      <c r="AM40" s="122">
        <f t="shared" si="9"/>
        <v>0</v>
      </c>
      <c r="AN40" s="122">
        <f t="shared" si="9"/>
        <v>0</v>
      </c>
      <c r="AO40" s="122">
        <f t="shared" si="9"/>
        <v>0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190"/>
      <c r="BF40" s="193">
        <f t="shared" si="7"/>
        <v>0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ht="13.5">
      <c r="A41" s="947"/>
      <c r="B41" s="707"/>
      <c r="C41" s="966"/>
      <c r="D41" s="969"/>
      <c r="E41" s="679"/>
      <c r="F41" s="927"/>
      <c r="G41" s="971"/>
      <c r="H41" s="961" t="s">
        <v>80</v>
      </c>
      <c r="I41" s="68" t="s">
        <v>81</v>
      </c>
      <c r="J41" s="169">
        <v>0</v>
      </c>
      <c r="K41" s="69">
        <v>0</v>
      </c>
      <c r="L41" s="69">
        <v>0</v>
      </c>
      <c r="M41" s="181">
        <f>J41+K41+L41</f>
        <v>0</v>
      </c>
      <c r="N41" s="169">
        <v>0</v>
      </c>
      <c r="O41" s="69">
        <v>0</v>
      </c>
      <c r="P41" s="69">
        <v>0</v>
      </c>
      <c r="Q41" s="178">
        <f>N41+O41+P41</f>
        <v>0</v>
      </c>
      <c r="R41" s="169">
        <v>0</v>
      </c>
      <c r="S41" s="69">
        <v>0</v>
      </c>
      <c r="T41" s="69">
        <v>0</v>
      </c>
      <c r="U41" s="462">
        <f aca="true" t="shared" si="10" ref="U41:U49">SUM(R41:T41)</f>
        <v>0</v>
      </c>
      <c r="V41" s="169">
        <v>0</v>
      </c>
      <c r="W41" s="69">
        <v>0</v>
      </c>
      <c r="X41" s="69">
        <v>0</v>
      </c>
      <c r="Y41" s="462">
        <f>SUM(V41:X41)</f>
        <v>0</v>
      </c>
      <c r="Z41" s="169">
        <v>0</v>
      </c>
      <c r="AA41" s="69">
        <v>0</v>
      </c>
      <c r="AB41" s="69">
        <v>0</v>
      </c>
      <c r="AC41" s="462">
        <f>SUM(Z41:AB41)</f>
        <v>0</v>
      </c>
      <c r="AD41" s="169">
        <v>0</v>
      </c>
      <c r="AE41" s="69">
        <v>0</v>
      </c>
      <c r="AF41" s="69">
        <v>0</v>
      </c>
      <c r="AG41" s="462">
        <f>SUM(AD41:AF41)</f>
        <v>0</v>
      </c>
      <c r="AH41" s="169">
        <v>0</v>
      </c>
      <c r="AI41" s="169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190"/>
      <c r="BF41" s="192">
        <f t="shared" si="7"/>
        <v>0</v>
      </c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ht="13.5">
      <c r="A42" s="947"/>
      <c r="B42" s="707"/>
      <c r="C42" s="966"/>
      <c r="D42" s="969"/>
      <c r="E42" s="679"/>
      <c r="F42" s="927"/>
      <c r="G42" s="971"/>
      <c r="H42" s="961"/>
      <c r="I42" s="68" t="s">
        <v>82</v>
      </c>
      <c r="J42" s="169">
        <v>0</v>
      </c>
      <c r="K42" s="69">
        <v>0</v>
      </c>
      <c r="L42" s="69">
        <v>0</v>
      </c>
      <c r="M42" s="181">
        <f>J42+K42+L42</f>
        <v>0</v>
      </c>
      <c r="N42" s="169">
        <v>0</v>
      </c>
      <c r="O42" s="69">
        <v>0</v>
      </c>
      <c r="P42" s="69">
        <v>0</v>
      </c>
      <c r="Q42" s="178">
        <f>N42+O42+P42</f>
        <v>0</v>
      </c>
      <c r="R42" s="169">
        <v>0</v>
      </c>
      <c r="S42" s="69">
        <v>0</v>
      </c>
      <c r="T42" s="69">
        <v>0</v>
      </c>
      <c r="U42" s="462">
        <f t="shared" si="10"/>
        <v>0</v>
      </c>
      <c r="V42" s="169">
        <v>0</v>
      </c>
      <c r="W42" s="69">
        <v>0</v>
      </c>
      <c r="X42" s="69">
        <v>0</v>
      </c>
      <c r="Y42" s="462">
        <f>SUM(V42:X42)</f>
        <v>0</v>
      </c>
      <c r="Z42" s="169">
        <v>0</v>
      </c>
      <c r="AA42" s="69">
        <v>0</v>
      </c>
      <c r="AB42" s="69">
        <v>0</v>
      </c>
      <c r="AC42" s="462">
        <f>SUM(Z42:AB42)</f>
        <v>0</v>
      </c>
      <c r="AD42" s="169">
        <v>0</v>
      </c>
      <c r="AE42" s="69">
        <v>0</v>
      </c>
      <c r="AF42" s="69">
        <v>0</v>
      </c>
      <c r="AG42" s="462">
        <f>SUM(AD42:AF42)</f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190"/>
      <c r="BF42" s="192">
        <f t="shared" si="7"/>
        <v>0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ht="13.5">
      <c r="A43" s="947"/>
      <c r="B43" s="707"/>
      <c r="C43" s="966"/>
      <c r="D43" s="969"/>
      <c r="E43" s="679"/>
      <c r="F43" s="927"/>
      <c r="G43" s="971"/>
      <c r="H43" s="747" t="s">
        <v>83</v>
      </c>
      <c r="I43" s="68" t="s">
        <v>84</v>
      </c>
      <c r="J43" s="169">
        <v>0</v>
      </c>
      <c r="K43" s="69">
        <v>0</v>
      </c>
      <c r="L43" s="69">
        <v>0</v>
      </c>
      <c r="M43" s="181">
        <f>J43+K43+L43</f>
        <v>0</v>
      </c>
      <c r="N43" s="169">
        <v>0</v>
      </c>
      <c r="O43" s="69">
        <v>0</v>
      </c>
      <c r="P43" s="69">
        <v>0</v>
      </c>
      <c r="Q43" s="178">
        <f>N43+O43+P43</f>
        <v>0</v>
      </c>
      <c r="R43" s="169">
        <v>0</v>
      </c>
      <c r="S43" s="69">
        <v>0</v>
      </c>
      <c r="T43" s="69">
        <v>0</v>
      </c>
      <c r="U43" s="462">
        <f t="shared" si="10"/>
        <v>0</v>
      </c>
      <c r="V43" s="169">
        <v>0</v>
      </c>
      <c r="W43" s="69">
        <v>0</v>
      </c>
      <c r="X43" s="69">
        <v>0</v>
      </c>
      <c r="Y43" s="462">
        <f>SUM(V43:X43)</f>
        <v>0</v>
      </c>
      <c r="Z43" s="169">
        <v>0</v>
      </c>
      <c r="AA43" s="69">
        <v>0</v>
      </c>
      <c r="AB43" s="69">
        <v>0</v>
      </c>
      <c r="AC43" s="462">
        <f>SUM(Z43:AB43)</f>
        <v>0</v>
      </c>
      <c r="AD43" s="169">
        <v>0</v>
      </c>
      <c r="AE43" s="69">
        <v>0</v>
      </c>
      <c r="AF43" s="69">
        <v>0</v>
      </c>
      <c r="AG43" s="462">
        <f>SUM(AD43:AF43)</f>
        <v>0</v>
      </c>
      <c r="AH43" s="169">
        <v>0</v>
      </c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190"/>
      <c r="BF43" s="192">
        <f t="shared" si="7"/>
        <v>0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4.25" thickBot="1">
      <c r="A44" s="947"/>
      <c r="B44" s="707"/>
      <c r="C44" s="966"/>
      <c r="D44" s="969"/>
      <c r="E44" s="680"/>
      <c r="F44" s="970"/>
      <c r="G44" s="975"/>
      <c r="H44" s="748"/>
      <c r="I44" s="73" t="s">
        <v>85</v>
      </c>
      <c r="J44" s="171">
        <v>0</v>
      </c>
      <c r="K44" s="74">
        <v>0</v>
      </c>
      <c r="L44" s="74">
        <v>0</v>
      </c>
      <c r="M44" s="182">
        <f>J44+K44+L44</f>
        <v>0</v>
      </c>
      <c r="N44" s="171">
        <v>0</v>
      </c>
      <c r="O44" s="74">
        <v>0</v>
      </c>
      <c r="P44" s="74">
        <v>0</v>
      </c>
      <c r="Q44" s="183">
        <f>N44+O44+P44</f>
        <v>0</v>
      </c>
      <c r="R44" s="171">
        <v>0</v>
      </c>
      <c r="S44" s="74">
        <v>0</v>
      </c>
      <c r="T44" s="74">
        <v>0</v>
      </c>
      <c r="U44" s="463">
        <f t="shared" si="10"/>
        <v>0</v>
      </c>
      <c r="V44" s="171">
        <v>0</v>
      </c>
      <c r="W44" s="74">
        <v>0</v>
      </c>
      <c r="X44" s="74">
        <v>0</v>
      </c>
      <c r="Y44" s="463">
        <f>SUM(V44:X44)</f>
        <v>0</v>
      </c>
      <c r="Z44" s="171">
        <v>0</v>
      </c>
      <c r="AA44" s="74">
        <v>0</v>
      </c>
      <c r="AB44" s="74">
        <v>0</v>
      </c>
      <c r="AC44" s="463">
        <f>SUM(Z44:AB44)</f>
        <v>0</v>
      </c>
      <c r="AD44" s="171">
        <v>0</v>
      </c>
      <c r="AE44" s="74">
        <v>0</v>
      </c>
      <c r="AF44" s="74">
        <v>0</v>
      </c>
      <c r="AG44" s="463">
        <f>SUM(AD44:AF44)</f>
        <v>0</v>
      </c>
      <c r="AH44" s="171">
        <v>0</v>
      </c>
      <c r="AI44" s="171">
        <v>0</v>
      </c>
      <c r="AJ44" s="171">
        <v>0</v>
      </c>
      <c r="AK44" s="171">
        <v>0</v>
      </c>
      <c r="AL44" s="171">
        <v>0</v>
      </c>
      <c r="AM44" s="171">
        <v>0</v>
      </c>
      <c r="AN44" s="171">
        <v>0</v>
      </c>
      <c r="AO44" s="171">
        <v>0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190"/>
      <c r="BF44" s="194">
        <f t="shared" si="7"/>
        <v>0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58" ht="13.5">
      <c r="A45" s="947"/>
      <c r="B45" s="707"/>
      <c r="C45" s="966"/>
      <c r="D45" s="969"/>
      <c r="E45" s="977" t="s">
        <v>97</v>
      </c>
      <c r="F45" s="642">
        <v>7</v>
      </c>
      <c r="G45" s="971" t="s">
        <v>98</v>
      </c>
      <c r="H45" s="782" t="s">
        <v>74</v>
      </c>
      <c r="I45" s="77" t="s">
        <v>75</v>
      </c>
      <c r="J45" s="167">
        <v>0</v>
      </c>
      <c r="K45" s="78">
        <v>0</v>
      </c>
      <c r="L45" s="78">
        <v>0</v>
      </c>
      <c r="M45" s="168">
        <f>SUM(J45:L45)</f>
        <v>0</v>
      </c>
      <c r="N45" s="167">
        <v>0</v>
      </c>
      <c r="O45" s="78">
        <v>0</v>
      </c>
      <c r="P45" s="78">
        <v>0</v>
      </c>
      <c r="Q45" s="168">
        <f>SUM(N45:P45)</f>
        <v>0</v>
      </c>
      <c r="R45" s="167">
        <v>0</v>
      </c>
      <c r="S45" s="78">
        <v>0</v>
      </c>
      <c r="T45" s="78">
        <v>0</v>
      </c>
      <c r="U45" s="461">
        <f t="shared" si="10"/>
        <v>0</v>
      </c>
      <c r="V45" s="396">
        <v>0</v>
      </c>
      <c r="W45" s="250">
        <v>0</v>
      </c>
      <c r="X45" s="250">
        <v>0</v>
      </c>
      <c r="Y45" s="464">
        <v>0</v>
      </c>
      <c r="Z45" s="396">
        <v>0</v>
      </c>
      <c r="AA45" s="250">
        <v>0</v>
      </c>
      <c r="AB45" s="250">
        <v>0</v>
      </c>
      <c r="AC45" s="464">
        <v>0</v>
      </c>
      <c r="AD45" s="396">
        <v>0</v>
      </c>
      <c r="AE45" s="250">
        <v>0</v>
      </c>
      <c r="AF45" s="250">
        <v>0</v>
      </c>
      <c r="AG45" s="464">
        <v>0</v>
      </c>
      <c r="AH45" s="550">
        <v>0</v>
      </c>
      <c r="AI45" s="550">
        <v>0</v>
      </c>
      <c r="AJ45" s="550">
        <v>0</v>
      </c>
      <c r="AK45" s="550">
        <v>0</v>
      </c>
      <c r="AL45" s="550">
        <v>0</v>
      </c>
      <c r="AM45" s="550">
        <v>0</v>
      </c>
      <c r="AN45" s="550">
        <v>0</v>
      </c>
      <c r="AO45" s="550">
        <v>0</v>
      </c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136"/>
      <c r="BF45" s="567">
        <f aca="true" t="shared" si="11" ref="BF45:BF54">M45+U45+Y45</f>
        <v>0</v>
      </c>
    </row>
    <row r="46" spans="1:58" ht="13.5">
      <c r="A46" s="947"/>
      <c r="B46" s="707"/>
      <c r="C46" s="966"/>
      <c r="D46" s="969"/>
      <c r="E46" s="977"/>
      <c r="F46" s="642"/>
      <c r="G46" s="971"/>
      <c r="H46" s="747"/>
      <c r="I46" s="68" t="s">
        <v>76</v>
      </c>
      <c r="J46" s="169">
        <v>0</v>
      </c>
      <c r="K46" s="71">
        <v>0</v>
      </c>
      <c r="L46" s="71">
        <v>0</v>
      </c>
      <c r="M46" s="170">
        <f>SUM(J46:L46)</f>
        <v>0</v>
      </c>
      <c r="N46" s="169">
        <v>0</v>
      </c>
      <c r="O46" s="71">
        <v>0</v>
      </c>
      <c r="P46" s="71">
        <v>0</v>
      </c>
      <c r="Q46" s="170">
        <f>SUM(N46:P46)</f>
        <v>0</v>
      </c>
      <c r="R46" s="169">
        <v>0</v>
      </c>
      <c r="S46" s="71">
        <v>0</v>
      </c>
      <c r="T46" s="71">
        <v>0</v>
      </c>
      <c r="U46" s="135">
        <f t="shared" si="10"/>
        <v>0</v>
      </c>
      <c r="V46" s="248">
        <v>0</v>
      </c>
      <c r="W46" s="249">
        <v>0</v>
      </c>
      <c r="X46" s="249">
        <v>0</v>
      </c>
      <c r="Y46" s="244">
        <v>0</v>
      </c>
      <c r="Z46" s="248">
        <v>0</v>
      </c>
      <c r="AA46" s="249">
        <v>0</v>
      </c>
      <c r="AB46" s="249">
        <v>0</v>
      </c>
      <c r="AC46" s="244">
        <v>0</v>
      </c>
      <c r="AD46" s="248">
        <v>0</v>
      </c>
      <c r="AE46" s="249">
        <v>0</v>
      </c>
      <c r="AF46" s="249">
        <v>0</v>
      </c>
      <c r="AG46" s="244">
        <v>0</v>
      </c>
      <c r="AH46" s="248">
        <v>0</v>
      </c>
      <c r="AI46" s="248">
        <v>0</v>
      </c>
      <c r="AJ46" s="248">
        <v>0</v>
      </c>
      <c r="AK46" s="248">
        <v>0</v>
      </c>
      <c r="AL46" s="248">
        <v>0</v>
      </c>
      <c r="AM46" s="248">
        <v>0</v>
      </c>
      <c r="AN46" s="248">
        <v>0</v>
      </c>
      <c r="AO46" s="248">
        <v>0</v>
      </c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462"/>
      <c r="BF46" s="192">
        <f t="shared" si="11"/>
        <v>0</v>
      </c>
    </row>
    <row r="47" spans="1:58" ht="13.5">
      <c r="A47" s="947"/>
      <c r="B47" s="707"/>
      <c r="C47" s="966"/>
      <c r="D47" s="969"/>
      <c r="E47" s="977"/>
      <c r="F47" s="642"/>
      <c r="G47" s="971"/>
      <c r="H47" s="747"/>
      <c r="I47" s="68" t="s">
        <v>77</v>
      </c>
      <c r="J47" s="169">
        <v>0</v>
      </c>
      <c r="K47" s="71">
        <v>0</v>
      </c>
      <c r="L47" s="71">
        <v>0</v>
      </c>
      <c r="M47" s="170">
        <f>SUM(J47:L47)</f>
        <v>0</v>
      </c>
      <c r="N47" s="169">
        <v>0</v>
      </c>
      <c r="O47" s="71">
        <v>0</v>
      </c>
      <c r="P47" s="71">
        <v>0</v>
      </c>
      <c r="Q47" s="170">
        <f>SUM(N47:P47)</f>
        <v>0</v>
      </c>
      <c r="R47" s="169">
        <v>0</v>
      </c>
      <c r="S47" s="71">
        <v>0</v>
      </c>
      <c r="T47" s="71">
        <v>0</v>
      </c>
      <c r="U47" s="135">
        <f t="shared" si="10"/>
        <v>0</v>
      </c>
      <c r="V47" s="248">
        <v>0</v>
      </c>
      <c r="W47" s="249">
        <v>0</v>
      </c>
      <c r="X47" s="249">
        <v>0</v>
      </c>
      <c r="Y47" s="244">
        <v>0</v>
      </c>
      <c r="Z47" s="248">
        <v>0</v>
      </c>
      <c r="AA47" s="249">
        <v>0</v>
      </c>
      <c r="AB47" s="249">
        <v>0</v>
      </c>
      <c r="AC47" s="244">
        <v>0</v>
      </c>
      <c r="AD47" s="248">
        <v>0</v>
      </c>
      <c r="AE47" s="249">
        <v>0</v>
      </c>
      <c r="AF47" s="249">
        <v>0</v>
      </c>
      <c r="AG47" s="244">
        <v>0</v>
      </c>
      <c r="AH47" s="248">
        <v>0</v>
      </c>
      <c r="AI47" s="248">
        <v>0</v>
      </c>
      <c r="AJ47" s="248">
        <v>0</v>
      </c>
      <c r="AK47" s="248">
        <v>0</v>
      </c>
      <c r="AL47" s="248">
        <v>0</v>
      </c>
      <c r="AM47" s="248">
        <v>0</v>
      </c>
      <c r="AN47" s="248">
        <v>0</v>
      </c>
      <c r="AO47" s="248">
        <v>0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462"/>
      <c r="BF47" s="192">
        <f t="shared" si="11"/>
        <v>0</v>
      </c>
    </row>
    <row r="48" spans="1:58" ht="13.5">
      <c r="A48" s="947"/>
      <c r="B48" s="707"/>
      <c r="C48" s="966"/>
      <c r="D48" s="969"/>
      <c r="E48" s="977"/>
      <c r="F48" s="642"/>
      <c r="G48" s="971"/>
      <c r="H48" s="747"/>
      <c r="I48" s="68" t="s">
        <v>78</v>
      </c>
      <c r="J48" s="169">
        <v>0</v>
      </c>
      <c r="K48" s="71">
        <v>0</v>
      </c>
      <c r="L48" s="71">
        <v>0</v>
      </c>
      <c r="M48" s="170">
        <f>SUM(J48:L48)</f>
        <v>0</v>
      </c>
      <c r="N48" s="169">
        <v>0</v>
      </c>
      <c r="O48" s="71">
        <v>0</v>
      </c>
      <c r="P48" s="71">
        <v>0</v>
      </c>
      <c r="Q48" s="170">
        <f>SUM(N48:P48)</f>
        <v>0</v>
      </c>
      <c r="R48" s="169">
        <v>0</v>
      </c>
      <c r="S48" s="71">
        <v>0</v>
      </c>
      <c r="T48" s="71">
        <v>0</v>
      </c>
      <c r="U48" s="135">
        <f t="shared" si="10"/>
        <v>0</v>
      </c>
      <c r="V48" s="248">
        <v>0</v>
      </c>
      <c r="W48" s="249">
        <v>0</v>
      </c>
      <c r="X48" s="249">
        <v>0</v>
      </c>
      <c r="Y48" s="244">
        <v>0</v>
      </c>
      <c r="Z48" s="248">
        <v>0</v>
      </c>
      <c r="AA48" s="249">
        <v>0</v>
      </c>
      <c r="AB48" s="249">
        <v>0</v>
      </c>
      <c r="AC48" s="244">
        <v>0</v>
      </c>
      <c r="AD48" s="248">
        <v>0</v>
      </c>
      <c r="AE48" s="249">
        <v>0</v>
      </c>
      <c r="AF48" s="249">
        <v>0</v>
      </c>
      <c r="AG48" s="244">
        <v>0</v>
      </c>
      <c r="AH48" s="248">
        <v>0</v>
      </c>
      <c r="AI48" s="248">
        <v>0</v>
      </c>
      <c r="AJ48" s="248">
        <v>0</v>
      </c>
      <c r="AK48" s="248">
        <v>0</v>
      </c>
      <c r="AL48" s="248">
        <v>0</v>
      </c>
      <c r="AM48" s="248">
        <v>0</v>
      </c>
      <c r="AN48" s="248">
        <v>0</v>
      </c>
      <c r="AO48" s="248">
        <v>0</v>
      </c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462"/>
      <c r="BF48" s="192">
        <f t="shared" si="11"/>
        <v>0</v>
      </c>
    </row>
    <row r="49" spans="1:58" ht="13.5">
      <c r="A49" s="947"/>
      <c r="B49" s="707"/>
      <c r="C49" s="966"/>
      <c r="D49" s="969"/>
      <c r="E49" s="977"/>
      <c r="F49" s="642"/>
      <c r="G49" s="971"/>
      <c r="H49" s="747"/>
      <c r="I49" s="68" t="s">
        <v>79</v>
      </c>
      <c r="J49" s="169">
        <v>0</v>
      </c>
      <c r="K49" s="71">
        <v>0</v>
      </c>
      <c r="L49" s="71">
        <v>0</v>
      </c>
      <c r="M49" s="170">
        <f>SUM(J49:L49)</f>
        <v>0</v>
      </c>
      <c r="N49" s="169">
        <v>0</v>
      </c>
      <c r="O49" s="71">
        <v>0</v>
      </c>
      <c r="P49" s="71">
        <v>0</v>
      </c>
      <c r="Q49" s="170">
        <f>SUM(N49:P49)</f>
        <v>0</v>
      </c>
      <c r="R49" s="169">
        <v>0</v>
      </c>
      <c r="S49" s="71">
        <v>0</v>
      </c>
      <c r="T49" s="71">
        <v>0</v>
      </c>
      <c r="U49" s="135">
        <f t="shared" si="10"/>
        <v>0</v>
      </c>
      <c r="V49" s="221">
        <v>0</v>
      </c>
      <c r="W49" s="221">
        <v>0</v>
      </c>
      <c r="X49" s="221">
        <v>0</v>
      </c>
      <c r="Y49" s="465">
        <v>0</v>
      </c>
      <c r="Z49" s="221">
        <v>0</v>
      </c>
      <c r="AA49" s="221">
        <v>0</v>
      </c>
      <c r="AB49" s="221">
        <v>0</v>
      </c>
      <c r="AC49" s="465">
        <v>0</v>
      </c>
      <c r="AD49" s="221">
        <v>0</v>
      </c>
      <c r="AE49" s="221">
        <v>0</v>
      </c>
      <c r="AF49" s="221">
        <v>0</v>
      </c>
      <c r="AG49" s="465">
        <v>0</v>
      </c>
      <c r="AH49" s="221">
        <v>0</v>
      </c>
      <c r="AI49" s="221">
        <v>0</v>
      </c>
      <c r="AJ49" s="221">
        <v>0</v>
      </c>
      <c r="AK49" s="221">
        <v>0</v>
      </c>
      <c r="AL49" s="221">
        <v>0</v>
      </c>
      <c r="AM49" s="221">
        <v>0</v>
      </c>
      <c r="AN49" s="221">
        <v>0</v>
      </c>
      <c r="AO49" s="221">
        <v>0</v>
      </c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462"/>
      <c r="BF49" s="192">
        <f t="shared" si="11"/>
        <v>0</v>
      </c>
    </row>
    <row r="50" spans="1:58" ht="27">
      <c r="A50" s="947"/>
      <c r="B50" s="707"/>
      <c r="C50" s="966"/>
      <c r="D50" s="969"/>
      <c r="E50" s="977"/>
      <c r="F50" s="642"/>
      <c r="G50" s="971"/>
      <c r="H50" s="747"/>
      <c r="I50" s="87" t="s">
        <v>99</v>
      </c>
      <c r="J50" s="221">
        <f aca="true" t="shared" si="12" ref="J50:U50">SUM(J45:J49)</f>
        <v>0</v>
      </c>
      <c r="K50" s="122">
        <f t="shared" si="12"/>
        <v>0</v>
      </c>
      <c r="L50" s="122">
        <f t="shared" si="12"/>
        <v>0</v>
      </c>
      <c r="M50" s="223">
        <f t="shared" si="12"/>
        <v>0</v>
      </c>
      <c r="N50" s="221">
        <f t="shared" si="12"/>
        <v>0</v>
      </c>
      <c r="O50" s="122">
        <f t="shared" si="12"/>
        <v>0</v>
      </c>
      <c r="P50" s="122">
        <f t="shared" si="12"/>
        <v>0</v>
      </c>
      <c r="Q50" s="223">
        <f t="shared" si="12"/>
        <v>0</v>
      </c>
      <c r="R50" s="221">
        <f t="shared" si="12"/>
        <v>0</v>
      </c>
      <c r="S50" s="122">
        <f t="shared" si="12"/>
        <v>0</v>
      </c>
      <c r="T50" s="122">
        <f t="shared" si="12"/>
        <v>0</v>
      </c>
      <c r="U50" s="223">
        <f t="shared" si="12"/>
        <v>0</v>
      </c>
      <c r="V50" s="169"/>
      <c r="W50" s="71"/>
      <c r="X50" s="71"/>
      <c r="Y50" s="170"/>
      <c r="Z50" s="169"/>
      <c r="AA50" s="71"/>
      <c r="AB50" s="71"/>
      <c r="AC50" s="170"/>
      <c r="AD50" s="169"/>
      <c r="AE50" s="71"/>
      <c r="AF50" s="71"/>
      <c r="AG50" s="170"/>
      <c r="AH50" s="69"/>
      <c r="AI50" s="71"/>
      <c r="AJ50" s="71"/>
      <c r="AK50" s="540"/>
      <c r="AL50" s="71"/>
      <c r="AM50" s="71"/>
      <c r="AN50" s="71"/>
      <c r="AO50" s="540"/>
      <c r="AP50" s="71"/>
      <c r="AQ50" s="71"/>
      <c r="AR50" s="71"/>
      <c r="AS50" s="70"/>
      <c r="AT50" s="71"/>
      <c r="AU50" s="71"/>
      <c r="AV50" s="71"/>
      <c r="AW50" s="70"/>
      <c r="AX50" s="71"/>
      <c r="AY50" s="71"/>
      <c r="AZ50" s="71"/>
      <c r="BA50" s="70"/>
      <c r="BB50" s="71"/>
      <c r="BC50" s="71"/>
      <c r="BD50" s="71"/>
      <c r="BE50" s="135"/>
      <c r="BF50" s="498">
        <f t="shared" si="11"/>
        <v>0</v>
      </c>
    </row>
    <row r="51" spans="1:58" ht="13.5">
      <c r="A51" s="947"/>
      <c r="B51" s="707"/>
      <c r="C51" s="966"/>
      <c r="D51" s="969"/>
      <c r="E51" s="977"/>
      <c r="F51" s="642"/>
      <c r="G51" s="971"/>
      <c r="H51" s="961" t="s">
        <v>80</v>
      </c>
      <c r="I51" s="68" t="s">
        <v>81</v>
      </c>
      <c r="J51" s="169">
        <v>0</v>
      </c>
      <c r="K51" s="69">
        <v>0</v>
      </c>
      <c r="L51" s="69">
        <v>0</v>
      </c>
      <c r="M51" s="181">
        <f>J51+K51+L51</f>
        <v>0</v>
      </c>
      <c r="N51" s="169">
        <v>0</v>
      </c>
      <c r="O51" s="69">
        <v>0</v>
      </c>
      <c r="P51" s="69">
        <v>0</v>
      </c>
      <c r="Q51" s="178">
        <f>N51+O51+P51</f>
        <v>0</v>
      </c>
      <c r="R51" s="169">
        <v>0</v>
      </c>
      <c r="S51" s="69">
        <v>0</v>
      </c>
      <c r="T51" s="69">
        <v>0</v>
      </c>
      <c r="U51" s="462">
        <f>SUM(R51:T51)</f>
        <v>0</v>
      </c>
      <c r="V51" s="248">
        <v>0</v>
      </c>
      <c r="W51" s="249">
        <v>0</v>
      </c>
      <c r="X51" s="249">
        <v>0</v>
      </c>
      <c r="Y51" s="244">
        <v>0</v>
      </c>
      <c r="Z51" s="248">
        <v>0</v>
      </c>
      <c r="AA51" s="249">
        <v>0</v>
      </c>
      <c r="AB51" s="249">
        <v>0</v>
      </c>
      <c r="AC51" s="244">
        <v>0</v>
      </c>
      <c r="AD51" s="248">
        <v>0</v>
      </c>
      <c r="AE51" s="249">
        <v>0</v>
      </c>
      <c r="AF51" s="249">
        <v>0</v>
      </c>
      <c r="AG51" s="244">
        <v>0</v>
      </c>
      <c r="AH51" s="248">
        <v>0</v>
      </c>
      <c r="AI51" s="248">
        <v>0</v>
      </c>
      <c r="AJ51" s="248">
        <v>0</v>
      </c>
      <c r="AK51" s="248">
        <v>0</v>
      </c>
      <c r="AL51" s="248">
        <v>0</v>
      </c>
      <c r="AM51" s="248">
        <v>0</v>
      </c>
      <c r="AN51" s="248">
        <v>0</v>
      </c>
      <c r="AO51" s="248">
        <v>0</v>
      </c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462"/>
      <c r="BF51" s="192">
        <f t="shared" si="11"/>
        <v>0</v>
      </c>
    </row>
    <row r="52" spans="1:58" ht="13.5">
      <c r="A52" s="947"/>
      <c r="B52" s="707"/>
      <c r="C52" s="966"/>
      <c r="D52" s="969"/>
      <c r="E52" s="977"/>
      <c r="F52" s="642"/>
      <c r="G52" s="971"/>
      <c r="H52" s="961"/>
      <c r="I52" s="68" t="s">
        <v>82</v>
      </c>
      <c r="J52" s="169">
        <v>0</v>
      </c>
      <c r="K52" s="69">
        <v>0</v>
      </c>
      <c r="L52" s="69">
        <v>0</v>
      </c>
      <c r="M52" s="181">
        <f>J52+K52+L52</f>
        <v>0</v>
      </c>
      <c r="N52" s="169">
        <v>0</v>
      </c>
      <c r="O52" s="69">
        <v>0</v>
      </c>
      <c r="P52" s="69">
        <v>0</v>
      </c>
      <c r="Q52" s="178">
        <f>N52+O52+P52</f>
        <v>0</v>
      </c>
      <c r="R52" s="169">
        <v>0</v>
      </c>
      <c r="S52" s="69">
        <v>0</v>
      </c>
      <c r="T52" s="69">
        <v>0</v>
      </c>
      <c r="U52" s="462">
        <f>SUM(R52:T52)</f>
        <v>0</v>
      </c>
      <c r="V52" s="248">
        <v>0</v>
      </c>
      <c r="W52" s="249">
        <v>0</v>
      </c>
      <c r="X52" s="249">
        <v>0</v>
      </c>
      <c r="Y52" s="244">
        <v>0</v>
      </c>
      <c r="Z52" s="248">
        <v>0</v>
      </c>
      <c r="AA52" s="249">
        <v>0</v>
      </c>
      <c r="AB52" s="249">
        <v>0</v>
      </c>
      <c r="AC52" s="244">
        <v>0</v>
      </c>
      <c r="AD52" s="248">
        <v>0</v>
      </c>
      <c r="AE52" s="249">
        <v>0</v>
      </c>
      <c r="AF52" s="249">
        <v>0</v>
      </c>
      <c r="AG52" s="244">
        <v>0</v>
      </c>
      <c r="AH52" s="248">
        <v>0</v>
      </c>
      <c r="AI52" s="248">
        <v>0</v>
      </c>
      <c r="AJ52" s="248">
        <v>0</v>
      </c>
      <c r="AK52" s="248">
        <v>0</v>
      </c>
      <c r="AL52" s="248">
        <v>0</v>
      </c>
      <c r="AM52" s="248">
        <v>0</v>
      </c>
      <c r="AN52" s="248">
        <v>0</v>
      </c>
      <c r="AO52" s="248">
        <v>0</v>
      </c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462"/>
      <c r="BF52" s="192">
        <f t="shared" si="11"/>
        <v>0</v>
      </c>
    </row>
    <row r="53" spans="1:58" ht="13.5">
      <c r="A53" s="947"/>
      <c r="B53" s="707"/>
      <c r="C53" s="966"/>
      <c r="D53" s="969"/>
      <c r="E53" s="977"/>
      <c r="F53" s="642"/>
      <c r="G53" s="971"/>
      <c r="H53" s="747" t="s">
        <v>83</v>
      </c>
      <c r="I53" s="68" t="s">
        <v>84</v>
      </c>
      <c r="J53" s="169">
        <v>0</v>
      </c>
      <c r="K53" s="69">
        <v>0</v>
      </c>
      <c r="L53" s="69">
        <v>0</v>
      </c>
      <c r="M53" s="181">
        <f>J53+K53+L53</f>
        <v>0</v>
      </c>
      <c r="N53" s="169">
        <v>0</v>
      </c>
      <c r="O53" s="69">
        <v>0</v>
      </c>
      <c r="P53" s="69">
        <v>0</v>
      </c>
      <c r="Q53" s="178">
        <f>N53+O53+P53</f>
        <v>0</v>
      </c>
      <c r="R53" s="169">
        <v>0</v>
      </c>
      <c r="S53" s="69">
        <v>0</v>
      </c>
      <c r="T53" s="69">
        <v>0</v>
      </c>
      <c r="U53" s="462">
        <f>SUM(R53:T53)</f>
        <v>0</v>
      </c>
      <c r="V53" s="248">
        <v>0</v>
      </c>
      <c r="W53" s="249">
        <v>0</v>
      </c>
      <c r="X53" s="249">
        <v>0</v>
      </c>
      <c r="Y53" s="244">
        <v>0</v>
      </c>
      <c r="Z53" s="248">
        <v>0</v>
      </c>
      <c r="AA53" s="249">
        <v>0</v>
      </c>
      <c r="AB53" s="249">
        <v>0</v>
      </c>
      <c r="AC53" s="244">
        <v>0</v>
      </c>
      <c r="AD53" s="248">
        <v>0</v>
      </c>
      <c r="AE53" s="249">
        <v>0</v>
      </c>
      <c r="AF53" s="249">
        <v>0</v>
      </c>
      <c r="AG53" s="244">
        <v>0</v>
      </c>
      <c r="AH53" s="248">
        <v>0</v>
      </c>
      <c r="AI53" s="248">
        <v>0</v>
      </c>
      <c r="AJ53" s="248">
        <v>0</v>
      </c>
      <c r="AK53" s="248">
        <v>0</v>
      </c>
      <c r="AL53" s="248">
        <v>0</v>
      </c>
      <c r="AM53" s="248">
        <v>0</v>
      </c>
      <c r="AN53" s="248">
        <v>0</v>
      </c>
      <c r="AO53" s="248">
        <v>0</v>
      </c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462"/>
      <c r="BF53" s="192">
        <f t="shared" si="11"/>
        <v>0</v>
      </c>
    </row>
    <row r="54" spans="1:58" ht="14.25" thickBot="1">
      <c r="A54" s="976"/>
      <c r="B54" s="964"/>
      <c r="C54" s="967"/>
      <c r="D54" s="969"/>
      <c r="E54" s="977"/>
      <c r="F54" s="642"/>
      <c r="G54" s="971"/>
      <c r="H54" s="785"/>
      <c r="I54" s="89" t="s">
        <v>85</v>
      </c>
      <c r="J54" s="171">
        <v>0</v>
      </c>
      <c r="K54" s="74">
        <v>0</v>
      </c>
      <c r="L54" s="74">
        <v>0</v>
      </c>
      <c r="M54" s="182">
        <f>J54+K54+L54</f>
        <v>0</v>
      </c>
      <c r="N54" s="171">
        <v>0</v>
      </c>
      <c r="O54" s="74">
        <v>0</v>
      </c>
      <c r="P54" s="74">
        <v>0</v>
      </c>
      <c r="Q54" s="183">
        <f>N54+O54+P54</f>
        <v>0</v>
      </c>
      <c r="R54" s="171">
        <v>0</v>
      </c>
      <c r="S54" s="74">
        <v>0</v>
      </c>
      <c r="T54" s="74">
        <v>0</v>
      </c>
      <c r="U54" s="463">
        <f>SUM(R54:T54)</f>
        <v>0</v>
      </c>
      <c r="V54" s="246">
        <v>0</v>
      </c>
      <c r="W54" s="246">
        <v>0</v>
      </c>
      <c r="X54" s="246">
        <v>0</v>
      </c>
      <c r="Y54" s="466">
        <v>0</v>
      </c>
      <c r="Z54" s="246">
        <v>0</v>
      </c>
      <c r="AA54" s="246">
        <v>0</v>
      </c>
      <c r="AB54" s="246">
        <v>0</v>
      </c>
      <c r="AC54" s="466">
        <v>0</v>
      </c>
      <c r="AD54" s="246">
        <v>0</v>
      </c>
      <c r="AE54" s="246">
        <v>0</v>
      </c>
      <c r="AF54" s="246">
        <v>0</v>
      </c>
      <c r="AG54" s="466">
        <v>0</v>
      </c>
      <c r="AH54" s="246">
        <v>0</v>
      </c>
      <c r="AI54" s="246">
        <v>0</v>
      </c>
      <c r="AJ54" s="246">
        <v>0</v>
      </c>
      <c r="AK54" s="246">
        <v>0</v>
      </c>
      <c r="AL54" s="246">
        <v>0</v>
      </c>
      <c r="AM54" s="246">
        <v>0</v>
      </c>
      <c r="AN54" s="246">
        <v>0</v>
      </c>
      <c r="AO54" s="246">
        <v>0</v>
      </c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463"/>
      <c r="BF54" s="194">
        <f t="shared" si="11"/>
        <v>0</v>
      </c>
    </row>
    <row r="55" spans="1:58" ht="81.75" customHeight="1" thickBot="1">
      <c r="A55" s="979" t="s">
        <v>100</v>
      </c>
      <c r="B55" s="981">
        <v>14410</v>
      </c>
      <c r="C55" s="984" t="s">
        <v>101</v>
      </c>
      <c r="D55" s="986" t="s">
        <v>102</v>
      </c>
      <c r="E55" s="90" t="s">
        <v>103</v>
      </c>
      <c r="F55" s="91">
        <v>90</v>
      </c>
      <c r="G55" s="90" t="s">
        <v>258</v>
      </c>
      <c r="H55" s="92" t="s">
        <v>109</v>
      </c>
      <c r="I55" s="93" t="s">
        <v>109</v>
      </c>
      <c r="J55" s="949">
        <v>0</v>
      </c>
      <c r="K55" s="950"/>
      <c r="L55" s="950"/>
      <c r="M55" s="951"/>
      <c r="N55" s="949">
        <v>0</v>
      </c>
      <c r="O55" s="950"/>
      <c r="P55" s="950"/>
      <c r="Q55" s="951"/>
      <c r="R55" s="949">
        <v>0</v>
      </c>
      <c r="S55" s="950"/>
      <c r="T55" s="950"/>
      <c r="U55" s="951"/>
      <c r="V55" s="949">
        <v>0</v>
      </c>
      <c r="W55" s="950"/>
      <c r="X55" s="950"/>
      <c r="Y55" s="951"/>
      <c r="Z55" s="949">
        <v>0</v>
      </c>
      <c r="AA55" s="950"/>
      <c r="AB55" s="950"/>
      <c r="AC55" s="951"/>
      <c r="AD55" s="949">
        <v>0</v>
      </c>
      <c r="AE55" s="950"/>
      <c r="AF55" s="950"/>
      <c r="AG55" s="951"/>
      <c r="AH55" s="949">
        <v>0</v>
      </c>
      <c r="AI55" s="950"/>
      <c r="AJ55" s="950"/>
      <c r="AK55" s="951"/>
      <c r="AL55" s="952">
        <v>1</v>
      </c>
      <c r="AM55" s="953"/>
      <c r="AN55" s="953"/>
      <c r="AO55" s="954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136"/>
      <c r="BF55" s="523">
        <v>1</v>
      </c>
    </row>
    <row r="56" spans="1:58" ht="13.5">
      <c r="A56" s="980"/>
      <c r="B56" s="982"/>
      <c r="C56" s="963"/>
      <c r="D56" s="947"/>
      <c r="E56" s="927" t="s">
        <v>104</v>
      </c>
      <c r="F56" s="987">
        <v>100</v>
      </c>
      <c r="G56" s="972" t="s">
        <v>105</v>
      </c>
      <c r="H56" s="782" t="s">
        <v>74</v>
      </c>
      <c r="I56" s="64" t="s">
        <v>75</v>
      </c>
      <c r="J56" s="167">
        <v>0</v>
      </c>
      <c r="K56" s="78">
        <v>0</v>
      </c>
      <c r="L56" s="78">
        <v>0</v>
      </c>
      <c r="M56" s="168">
        <f>SUM(J56:L56)</f>
        <v>0</v>
      </c>
      <c r="N56" s="167">
        <v>0</v>
      </c>
      <c r="O56" s="78">
        <v>0</v>
      </c>
      <c r="P56" s="78">
        <v>0</v>
      </c>
      <c r="Q56" s="168">
        <f>SUM(N56:P56)</f>
        <v>0</v>
      </c>
      <c r="R56" s="167">
        <v>0</v>
      </c>
      <c r="S56" s="78">
        <v>0</v>
      </c>
      <c r="T56" s="78">
        <v>0</v>
      </c>
      <c r="U56" s="461">
        <f>SUM(R56:T56)</f>
        <v>0</v>
      </c>
      <c r="V56" s="167">
        <v>0</v>
      </c>
      <c r="W56" s="78">
        <v>0</v>
      </c>
      <c r="X56" s="78">
        <v>0</v>
      </c>
      <c r="Y56" s="461">
        <f>SUM(V56:X56)</f>
        <v>0</v>
      </c>
      <c r="Z56" s="167">
        <v>0</v>
      </c>
      <c r="AA56" s="78">
        <v>0</v>
      </c>
      <c r="AB56" s="78">
        <v>0</v>
      </c>
      <c r="AC56" s="461">
        <f>SUM(Z56:AB56)</f>
        <v>0</v>
      </c>
      <c r="AD56" s="167">
        <v>0</v>
      </c>
      <c r="AE56" s="78">
        <v>0</v>
      </c>
      <c r="AF56" s="78">
        <v>0</v>
      </c>
      <c r="AG56" s="461">
        <f>SUM(AD56:AF56)</f>
        <v>0</v>
      </c>
      <c r="AH56" s="167">
        <v>0</v>
      </c>
      <c r="AI56" s="167">
        <v>0</v>
      </c>
      <c r="AJ56" s="167">
        <v>0</v>
      </c>
      <c r="AK56" s="563">
        <v>0</v>
      </c>
      <c r="AL56" s="167">
        <v>0</v>
      </c>
      <c r="AM56" s="167">
        <v>0</v>
      </c>
      <c r="AN56" s="167">
        <v>0</v>
      </c>
      <c r="AO56" s="167">
        <v>0</v>
      </c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468"/>
      <c r="BF56" s="413">
        <f>M56+U56+Y56+AC56+AG56+AK56+AO56</f>
        <v>0</v>
      </c>
    </row>
    <row r="57" spans="1:58" ht="13.5">
      <c r="A57" s="980"/>
      <c r="B57" s="982"/>
      <c r="C57" s="963"/>
      <c r="D57" s="947"/>
      <c r="E57" s="927"/>
      <c r="F57" s="988"/>
      <c r="G57" s="972"/>
      <c r="H57" s="747"/>
      <c r="I57" s="68" t="s">
        <v>76</v>
      </c>
      <c r="J57" s="169">
        <v>0</v>
      </c>
      <c r="K57" s="71">
        <v>0</v>
      </c>
      <c r="L57" s="71">
        <v>0</v>
      </c>
      <c r="M57" s="170">
        <f>SUM(J57:L57)</f>
        <v>0</v>
      </c>
      <c r="N57" s="169">
        <v>0</v>
      </c>
      <c r="O57" s="71">
        <v>0</v>
      </c>
      <c r="P57" s="71">
        <v>0</v>
      </c>
      <c r="Q57" s="170">
        <f>SUM(N57:P57)</f>
        <v>0</v>
      </c>
      <c r="R57" s="169">
        <v>0</v>
      </c>
      <c r="S57" s="71">
        <v>0</v>
      </c>
      <c r="T57" s="71">
        <v>0</v>
      </c>
      <c r="U57" s="135">
        <f>SUM(R57:T57)</f>
        <v>0</v>
      </c>
      <c r="V57" s="169">
        <v>0</v>
      </c>
      <c r="W57" s="71">
        <v>0</v>
      </c>
      <c r="X57" s="71">
        <v>0</v>
      </c>
      <c r="Y57" s="135">
        <f>SUM(V57:X57)</f>
        <v>0</v>
      </c>
      <c r="Z57" s="169">
        <v>0</v>
      </c>
      <c r="AA57" s="71">
        <v>0</v>
      </c>
      <c r="AB57" s="71">
        <v>0</v>
      </c>
      <c r="AC57" s="135">
        <f>SUM(Z57:AB57)</f>
        <v>0</v>
      </c>
      <c r="AD57" s="169">
        <v>0</v>
      </c>
      <c r="AE57" s="71">
        <v>0</v>
      </c>
      <c r="AF57" s="71">
        <v>0</v>
      </c>
      <c r="AG57" s="135">
        <f>SUM(AD57:AF57)</f>
        <v>0</v>
      </c>
      <c r="AH57" s="169">
        <v>0</v>
      </c>
      <c r="AI57" s="169">
        <v>0</v>
      </c>
      <c r="AJ57" s="169">
        <v>0</v>
      </c>
      <c r="AK57" s="564">
        <v>0</v>
      </c>
      <c r="AL57" s="169">
        <v>0</v>
      </c>
      <c r="AM57" s="169">
        <v>0</v>
      </c>
      <c r="AN57" s="169">
        <v>0</v>
      </c>
      <c r="AO57" s="169">
        <v>0</v>
      </c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462"/>
      <c r="BF57" s="414">
        <f aca="true" t="shared" si="13" ref="BF57:BF65">M57+U57+Y57+AC57+AG57+AK57+AO57</f>
        <v>0</v>
      </c>
    </row>
    <row r="58" spans="1:58" ht="13.5">
      <c r="A58" s="974" t="s">
        <v>106</v>
      </c>
      <c r="B58" s="982"/>
      <c r="C58" s="963"/>
      <c r="D58" s="947"/>
      <c r="E58" s="927"/>
      <c r="F58" s="988"/>
      <c r="G58" s="972"/>
      <c r="H58" s="747"/>
      <c r="I58" s="68" t="s">
        <v>77</v>
      </c>
      <c r="J58" s="169">
        <v>0</v>
      </c>
      <c r="K58" s="71">
        <v>0</v>
      </c>
      <c r="L58" s="71">
        <v>0</v>
      </c>
      <c r="M58" s="170">
        <f>SUM(J58:L58)</f>
        <v>0</v>
      </c>
      <c r="N58" s="169">
        <v>0</v>
      </c>
      <c r="O58" s="71">
        <v>0</v>
      </c>
      <c r="P58" s="71">
        <v>0</v>
      </c>
      <c r="Q58" s="170">
        <f>SUM(N58:P58)</f>
        <v>0</v>
      </c>
      <c r="R58" s="169">
        <v>0</v>
      </c>
      <c r="S58" s="71">
        <v>0</v>
      </c>
      <c r="T58" s="71">
        <v>0</v>
      </c>
      <c r="U58" s="135">
        <f>SUM(R58:T58)</f>
        <v>0</v>
      </c>
      <c r="V58" s="169">
        <v>0</v>
      </c>
      <c r="W58" s="71">
        <v>0</v>
      </c>
      <c r="X58" s="71">
        <v>0</v>
      </c>
      <c r="Y58" s="135">
        <f>SUM(V58:X58)</f>
        <v>0</v>
      </c>
      <c r="Z58" s="169">
        <v>0</v>
      </c>
      <c r="AA58" s="71">
        <v>0</v>
      </c>
      <c r="AB58" s="71">
        <v>0</v>
      </c>
      <c r="AC58" s="135">
        <f>SUM(Z58:AB58)</f>
        <v>0</v>
      </c>
      <c r="AD58" s="169">
        <v>0</v>
      </c>
      <c r="AE58" s="71">
        <v>0</v>
      </c>
      <c r="AF58" s="71">
        <v>0</v>
      </c>
      <c r="AG58" s="135">
        <f>SUM(AD58:AF58)</f>
        <v>0</v>
      </c>
      <c r="AH58" s="169">
        <v>0</v>
      </c>
      <c r="AI58" s="169">
        <v>0</v>
      </c>
      <c r="AJ58" s="169">
        <v>0</v>
      </c>
      <c r="AK58" s="564">
        <v>0</v>
      </c>
      <c r="AL58" s="169">
        <v>0</v>
      </c>
      <c r="AM58" s="169">
        <v>2</v>
      </c>
      <c r="AN58" s="169">
        <v>0</v>
      </c>
      <c r="AO58" s="169">
        <f>SUM(AL58:AM58)</f>
        <v>2</v>
      </c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462"/>
      <c r="BF58" s="414">
        <f t="shared" si="13"/>
        <v>2</v>
      </c>
    </row>
    <row r="59" spans="1:58" ht="24.75" customHeight="1">
      <c r="A59" s="974"/>
      <c r="B59" s="982"/>
      <c r="C59" s="963"/>
      <c r="D59" s="947"/>
      <c r="E59" s="927"/>
      <c r="F59" s="988"/>
      <c r="G59" s="972"/>
      <c r="H59" s="747"/>
      <c r="I59" s="68" t="s">
        <v>78</v>
      </c>
      <c r="J59" s="169">
        <v>0</v>
      </c>
      <c r="K59" s="71">
        <v>0</v>
      </c>
      <c r="L59" s="71">
        <v>0</v>
      </c>
      <c r="M59" s="170">
        <f>SUM(J59:L59)</f>
        <v>0</v>
      </c>
      <c r="N59" s="169">
        <v>0</v>
      </c>
      <c r="O59" s="71">
        <v>0</v>
      </c>
      <c r="P59" s="71">
        <v>0</v>
      </c>
      <c r="Q59" s="170">
        <f>SUM(N59:P59)</f>
        <v>0</v>
      </c>
      <c r="R59" s="169">
        <v>0</v>
      </c>
      <c r="S59" s="71">
        <v>0</v>
      </c>
      <c r="T59" s="71">
        <v>0</v>
      </c>
      <c r="U59" s="135">
        <f>SUM(R59:T59)</f>
        <v>0</v>
      </c>
      <c r="V59" s="169">
        <v>0</v>
      </c>
      <c r="W59" s="71">
        <v>0</v>
      </c>
      <c r="X59" s="71">
        <v>0</v>
      </c>
      <c r="Y59" s="135">
        <f>SUM(V59:X59)</f>
        <v>0</v>
      </c>
      <c r="Z59" s="169">
        <v>0</v>
      </c>
      <c r="AA59" s="71">
        <v>0</v>
      </c>
      <c r="AB59" s="71">
        <v>0</v>
      </c>
      <c r="AC59" s="135">
        <f>SUM(Z59:AB59)</f>
        <v>0</v>
      </c>
      <c r="AD59" s="169">
        <v>0</v>
      </c>
      <c r="AE59" s="71">
        <v>0</v>
      </c>
      <c r="AF59" s="71">
        <v>0</v>
      </c>
      <c r="AG59" s="135">
        <f>SUM(AD59:AF59)</f>
        <v>0</v>
      </c>
      <c r="AH59" s="169">
        <v>0</v>
      </c>
      <c r="AI59" s="169">
        <v>0</v>
      </c>
      <c r="AJ59" s="169">
        <v>0</v>
      </c>
      <c r="AK59" s="564">
        <v>0</v>
      </c>
      <c r="AL59" s="169">
        <v>19</v>
      </c>
      <c r="AM59" s="169">
        <v>24</v>
      </c>
      <c r="AN59" s="169">
        <v>0</v>
      </c>
      <c r="AO59" s="169">
        <f>SUM(AL59:AM59)</f>
        <v>43</v>
      </c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462"/>
      <c r="BF59" s="414">
        <f t="shared" si="13"/>
        <v>43</v>
      </c>
    </row>
    <row r="60" spans="1:58" ht="13.5">
      <c r="A60" s="974" t="s">
        <v>107</v>
      </c>
      <c r="B60" s="982"/>
      <c r="C60" s="963"/>
      <c r="D60" s="947"/>
      <c r="E60" s="927"/>
      <c r="F60" s="988"/>
      <c r="G60" s="972"/>
      <c r="H60" s="747"/>
      <c r="I60" s="68" t="s">
        <v>79</v>
      </c>
      <c r="J60" s="169">
        <v>0</v>
      </c>
      <c r="K60" s="71">
        <v>0</v>
      </c>
      <c r="L60" s="71">
        <v>0</v>
      </c>
      <c r="M60" s="170">
        <f>SUM(J60:L60)</f>
        <v>0</v>
      </c>
      <c r="N60" s="169">
        <v>0</v>
      </c>
      <c r="O60" s="71">
        <v>0</v>
      </c>
      <c r="P60" s="71">
        <v>0</v>
      </c>
      <c r="Q60" s="170">
        <f>SUM(N60:P60)</f>
        <v>0</v>
      </c>
      <c r="R60" s="169">
        <v>0</v>
      </c>
      <c r="S60" s="71">
        <v>0</v>
      </c>
      <c r="T60" s="71">
        <v>0</v>
      </c>
      <c r="U60" s="135">
        <f>SUM(R60:T60)</f>
        <v>0</v>
      </c>
      <c r="V60" s="169">
        <v>0</v>
      </c>
      <c r="W60" s="71">
        <v>0</v>
      </c>
      <c r="X60" s="71">
        <v>0</v>
      </c>
      <c r="Y60" s="135">
        <f>SUM(V60:X60)</f>
        <v>0</v>
      </c>
      <c r="Z60" s="169">
        <v>0</v>
      </c>
      <c r="AA60" s="71">
        <v>0</v>
      </c>
      <c r="AB60" s="71">
        <v>0</v>
      </c>
      <c r="AC60" s="135">
        <f>SUM(Z60:AB60)</f>
        <v>0</v>
      </c>
      <c r="AD60" s="169">
        <v>0</v>
      </c>
      <c r="AE60" s="71">
        <v>0</v>
      </c>
      <c r="AF60" s="71">
        <v>0</v>
      </c>
      <c r="AG60" s="135">
        <f>SUM(AD60:AF60)</f>
        <v>0</v>
      </c>
      <c r="AH60" s="169">
        <v>0</v>
      </c>
      <c r="AI60" s="169">
        <v>0</v>
      </c>
      <c r="AJ60" s="169">
        <v>0</v>
      </c>
      <c r="AK60" s="564">
        <v>0</v>
      </c>
      <c r="AL60" s="169">
        <v>2</v>
      </c>
      <c r="AM60" s="169">
        <v>3</v>
      </c>
      <c r="AN60" s="169">
        <v>0</v>
      </c>
      <c r="AO60" s="169">
        <f>SUM(AL60:AM60)</f>
        <v>5</v>
      </c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462"/>
      <c r="BF60" s="414">
        <f t="shared" si="13"/>
        <v>5</v>
      </c>
    </row>
    <row r="61" spans="1:58" ht="32.25" customHeight="1">
      <c r="A61" s="974"/>
      <c r="B61" s="982"/>
      <c r="C61" s="963"/>
      <c r="D61" s="947"/>
      <c r="E61" s="927"/>
      <c r="F61" s="988"/>
      <c r="G61" s="972"/>
      <c r="H61" s="747"/>
      <c r="I61" s="87" t="s">
        <v>111</v>
      </c>
      <c r="J61" s="221">
        <f aca="true" t="shared" si="14" ref="J61:U61">SUM(J56:J60)</f>
        <v>0</v>
      </c>
      <c r="K61" s="122">
        <f t="shared" si="14"/>
        <v>0</v>
      </c>
      <c r="L61" s="122">
        <f t="shared" si="14"/>
        <v>0</v>
      </c>
      <c r="M61" s="223">
        <f t="shared" si="14"/>
        <v>0</v>
      </c>
      <c r="N61" s="221">
        <f t="shared" si="14"/>
        <v>0</v>
      </c>
      <c r="O61" s="122">
        <f t="shared" si="14"/>
        <v>0</v>
      </c>
      <c r="P61" s="122">
        <f t="shared" si="14"/>
        <v>0</v>
      </c>
      <c r="Q61" s="223">
        <f t="shared" si="14"/>
        <v>0</v>
      </c>
      <c r="R61" s="221">
        <f t="shared" si="14"/>
        <v>0</v>
      </c>
      <c r="S61" s="122">
        <f t="shared" si="14"/>
        <v>0</v>
      </c>
      <c r="T61" s="122">
        <f t="shared" si="14"/>
        <v>0</v>
      </c>
      <c r="U61" s="223">
        <f t="shared" si="14"/>
        <v>0</v>
      </c>
      <c r="V61" s="221">
        <f aca="true" t="shared" si="15" ref="V61:AG61">SUM(V56:V60)</f>
        <v>0</v>
      </c>
      <c r="W61" s="122">
        <f t="shared" si="15"/>
        <v>0</v>
      </c>
      <c r="X61" s="122">
        <f t="shared" si="15"/>
        <v>0</v>
      </c>
      <c r="Y61" s="223">
        <f t="shared" si="15"/>
        <v>0</v>
      </c>
      <c r="Z61" s="221">
        <f t="shared" si="15"/>
        <v>0</v>
      </c>
      <c r="AA61" s="122">
        <f t="shared" si="15"/>
        <v>0</v>
      </c>
      <c r="AB61" s="122">
        <f t="shared" si="15"/>
        <v>0</v>
      </c>
      <c r="AC61" s="223">
        <f t="shared" si="15"/>
        <v>0</v>
      </c>
      <c r="AD61" s="221">
        <f t="shared" si="15"/>
        <v>0</v>
      </c>
      <c r="AE61" s="122">
        <f t="shared" si="15"/>
        <v>0</v>
      </c>
      <c r="AF61" s="122">
        <f t="shared" si="15"/>
        <v>0</v>
      </c>
      <c r="AG61" s="223">
        <f t="shared" si="15"/>
        <v>0</v>
      </c>
      <c r="AH61" s="169">
        <v>0</v>
      </c>
      <c r="AI61" s="71">
        <v>0</v>
      </c>
      <c r="AJ61" s="71">
        <v>0</v>
      </c>
      <c r="AK61" s="170">
        <v>0</v>
      </c>
      <c r="AL61" s="221">
        <f>SUM(AL56:AL60)</f>
        <v>21</v>
      </c>
      <c r="AM61" s="221">
        <f>SUM(AM56:AM60)</f>
        <v>29</v>
      </c>
      <c r="AN61" s="221">
        <f>SUM(AN56:AN60)</f>
        <v>0</v>
      </c>
      <c r="AO61" s="221">
        <f>SUM(AO56:AO60)</f>
        <v>50</v>
      </c>
      <c r="AP61" s="71"/>
      <c r="AQ61" s="71"/>
      <c r="AR61" s="71"/>
      <c r="AS61" s="70"/>
      <c r="AT61" s="71"/>
      <c r="AU61" s="71"/>
      <c r="AV61" s="71"/>
      <c r="AW61" s="70"/>
      <c r="AX61" s="71"/>
      <c r="AY61" s="71"/>
      <c r="AZ61" s="71"/>
      <c r="BA61" s="70"/>
      <c r="BB61" s="71"/>
      <c r="BC61" s="71"/>
      <c r="BD61" s="71"/>
      <c r="BE61" s="135"/>
      <c r="BF61" s="414">
        <f t="shared" si="13"/>
        <v>50</v>
      </c>
    </row>
    <row r="62" spans="1:58" ht="13.5">
      <c r="A62" s="974"/>
      <c r="B62" s="982"/>
      <c r="C62" s="963"/>
      <c r="D62" s="947"/>
      <c r="E62" s="927"/>
      <c r="F62" s="988"/>
      <c r="G62" s="972"/>
      <c r="H62" s="961" t="s">
        <v>80</v>
      </c>
      <c r="I62" s="68" t="s">
        <v>81</v>
      </c>
      <c r="J62" s="169">
        <v>0</v>
      </c>
      <c r="K62" s="69">
        <v>0</v>
      </c>
      <c r="L62" s="69">
        <v>0</v>
      </c>
      <c r="M62" s="181">
        <f>J62+K62+L62</f>
        <v>0</v>
      </c>
      <c r="N62" s="169">
        <v>0</v>
      </c>
      <c r="O62" s="69">
        <v>0</v>
      </c>
      <c r="P62" s="69">
        <v>0</v>
      </c>
      <c r="Q62" s="178">
        <f>N62+O62+P62</f>
        <v>0</v>
      </c>
      <c r="R62" s="169">
        <v>0</v>
      </c>
      <c r="S62" s="69">
        <v>0</v>
      </c>
      <c r="T62" s="69">
        <v>0</v>
      </c>
      <c r="U62" s="462">
        <f>SUM(R62:T62)</f>
        <v>0</v>
      </c>
      <c r="V62" s="169">
        <v>0</v>
      </c>
      <c r="W62" s="69">
        <v>0</v>
      </c>
      <c r="X62" s="69">
        <v>0</v>
      </c>
      <c r="Y62" s="462">
        <f>SUM(V62:X62)</f>
        <v>0</v>
      </c>
      <c r="Z62" s="169">
        <v>0</v>
      </c>
      <c r="AA62" s="69">
        <v>0</v>
      </c>
      <c r="AB62" s="69">
        <v>0</v>
      </c>
      <c r="AC62" s="462">
        <f>SUM(Z62:AB62)</f>
        <v>0</v>
      </c>
      <c r="AD62" s="169">
        <v>0</v>
      </c>
      <c r="AE62" s="69">
        <v>0</v>
      </c>
      <c r="AF62" s="69">
        <v>0</v>
      </c>
      <c r="AG62" s="462">
        <f>SUM(AD62:AF62)</f>
        <v>0</v>
      </c>
      <c r="AH62" s="169">
        <v>0</v>
      </c>
      <c r="AI62" s="169">
        <v>0</v>
      </c>
      <c r="AJ62" s="169">
        <v>0</v>
      </c>
      <c r="AK62" s="564">
        <v>0</v>
      </c>
      <c r="AL62" s="169">
        <v>16</v>
      </c>
      <c r="AM62" s="169">
        <v>25</v>
      </c>
      <c r="AN62" s="169">
        <v>0</v>
      </c>
      <c r="AO62" s="169">
        <v>0</v>
      </c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462"/>
      <c r="BF62" s="414">
        <f t="shared" si="13"/>
        <v>0</v>
      </c>
    </row>
    <row r="63" spans="1:58" ht="13.5">
      <c r="A63" s="974"/>
      <c r="B63" s="982"/>
      <c r="C63" s="963"/>
      <c r="D63" s="947"/>
      <c r="E63" s="927"/>
      <c r="F63" s="988"/>
      <c r="G63" s="972"/>
      <c r="H63" s="961"/>
      <c r="I63" s="68" t="s">
        <v>82</v>
      </c>
      <c r="J63" s="169">
        <v>0</v>
      </c>
      <c r="K63" s="69">
        <v>0</v>
      </c>
      <c r="L63" s="69">
        <v>0</v>
      </c>
      <c r="M63" s="181">
        <f>J63+K63+L63</f>
        <v>0</v>
      </c>
      <c r="N63" s="169">
        <v>0</v>
      </c>
      <c r="O63" s="69">
        <v>0</v>
      </c>
      <c r="P63" s="69">
        <v>0</v>
      </c>
      <c r="Q63" s="178">
        <f>N63+O63+P63</f>
        <v>0</v>
      </c>
      <c r="R63" s="169">
        <v>0</v>
      </c>
      <c r="S63" s="69">
        <v>0</v>
      </c>
      <c r="T63" s="69">
        <v>0</v>
      </c>
      <c r="U63" s="462">
        <f>SUM(R63:T63)</f>
        <v>0</v>
      </c>
      <c r="V63" s="169">
        <v>0</v>
      </c>
      <c r="W63" s="69">
        <v>0</v>
      </c>
      <c r="X63" s="69">
        <v>0</v>
      </c>
      <c r="Y63" s="462">
        <f>SUM(V63:X63)</f>
        <v>0</v>
      </c>
      <c r="Z63" s="169">
        <v>0</v>
      </c>
      <c r="AA63" s="69">
        <v>0</v>
      </c>
      <c r="AB63" s="69">
        <v>0</v>
      </c>
      <c r="AC63" s="462">
        <f>SUM(Z63:AB63)</f>
        <v>0</v>
      </c>
      <c r="AD63" s="169">
        <v>0</v>
      </c>
      <c r="AE63" s="69">
        <v>0</v>
      </c>
      <c r="AF63" s="69">
        <v>0</v>
      </c>
      <c r="AG63" s="462">
        <f>SUM(AD63:AF63)</f>
        <v>0</v>
      </c>
      <c r="AH63" s="169">
        <v>0</v>
      </c>
      <c r="AI63" s="169">
        <v>0</v>
      </c>
      <c r="AJ63" s="169">
        <v>0</v>
      </c>
      <c r="AK63" s="564">
        <v>0</v>
      </c>
      <c r="AL63" s="169">
        <v>3</v>
      </c>
      <c r="AM63" s="169">
        <v>3</v>
      </c>
      <c r="AN63" s="169">
        <v>0</v>
      </c>
      <c r="AO63" s="169">
        <v>0</v>
      </c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462"/>
      <c r="BF63" s="414">
        <f t="shared" si="13"/>
        <v>0</v>
      </c>
    </row>
    <row r="64" spans="1:58" ht="13.5">
      <c r="A64" s="974"/>
      <c r="B64" s="982"/>
      <c r="C64" s="963"/>
      <c r="D64" s="947"/>
      <c r="E64" s="927"/>
      <c r="F64" s="988"/>
      <c r="G64" s="972"/>
      <c r="H64" s="747" t="s">
        <v>83</v>
      </c>
      <c r="I64" s="68" t="s">
        <v>84</v>
      </c>
      <c r="J64" s="169">
        <v>0</v>
      </c>
      <c r="K64" s="69">
        <v>0</v>
      </c>
      <c r="L64" s="69">
        <v>0</v>
      </c>
      <c r="M64" s="181">
        <f>J64+K64+L64</f>
        <v>0</v>
      </c>
      <c r="N64" s="169">
        <v>0</v>
      </c>
      <c r="O64" s="69">
        <v>0</v>
      </c>
      <c r="P64" s="69">
        <v>0</v>
      </c>
      <c r="Q64" s="178">
        <f>N64+O64+P64</f>
        <v>0</v>
      </c>
      <c r="R64" s="169">
        <v>0</v>
      </c>
      <c r="S64" s="69">
        <v>0</v>
      </c>
      <c r="T64" s="69">
        <v>0</v>
      </c>
      <c r="U64" s="462">
        <f>SUM(R64:T64)</f>
        <v>0</v>
      </c>
      <c r="V64" s="169">
        <v>0</v>
      </c>
      <c r="W64" s="69">
        <v>0</v>
      </c>
      <c r="X64" s="69">
        <v>0</v>
      </c>
      <c r="Y64" s="462">
        <f>SUM(V64:X64)</f>
        <v>0</v>
      </c>
      <c r="Z64" s="169">
        <v>0</v>
      </c>
      <c r="AA64" s="69">
        <v>0</v>
      </c>
      <c r="AB64" s="69">
        <v>0</v>
      </c>
      <c r="AC64" s="462">
        <f>SUM(Z64:AB64)</f>
        <v>0</v>
      </c>
      <c r="AD64" s="169">
        <v>0</v>
      </c>
      <c r="AE64" s="69">
        <v>0</v>
      </c>
      <c r="AF64" s="69">
        <v>0</v>
      </c>
      <c r="AG64" s="462">
        <f>SUM(AD64:AF64)</f>
        <v>0</v>
      </c>
      <c r="AH64" s="169">
        <v>0</v>
      </c>
      <c r="AI64" s="169">
        <v>0</v>
      </c>
      <c r="AJ64" s="169">
        <v>0</v>
      </c>
      <c r="AK64" s="564">
        <v>0</v>
      </c>
      <c r="AL64" s="169">
        <v>0</v>
      </c>
      <c r="AM64" s="169">
        <v>0</v>
      </c>
      <c r="AN64" s="169">
        <v>0</v>
      </c>
      <c r="AO64" s="169">
        <v>0</v>
      </c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462"/>
      <c r="BF64" s="414">
        <f t="shared" si="13"/>
        <v>0</v>
      </c>
    </row>
    <row r="65" spans="1:58" ht="14.25" thickBot="1">
      <c r="A65" s="978"/>
      <c r="B65" s="983"/>
      <c r="C65" s="985"/>
      <c r="D65" s="976"/>
      <c r="E65" s="970"/>
      <c r="F65" s="989"/>
      <c r="G65" s="973"/>
      <c r="H65" s="748"/>
      <c r="I65" s="73" t="s">
        <v>85</v>
      </c>
      <c r="J65" s="171">
        <v>0</v>
      </c>
      <c r="K65" s="74">
        <v>0</v>
      </c>
      <c r="L65" s="74">
        <v>0</v>
      </c>
      <c r="M65" s="182">
        <f>J65+K65+L65</f>
        <v>0</v>
      </c>
      <c r="N65" s="171">
        <v>0</v>
      </c>
      <c r="O65" s="74">
        <v>0</v>
      </c>
      <c r="P65" s="74">
        <v>0</v>
      </c>
      <c r="Q65" s="183">
        <f>N65+O65+P65</f>
        <v>0</v>
      </c>
      <c r="R65" s="171">
        <v>0</v>
      </c>
      <c r="S65" s="74">
        <v>0</v>
      </c>
      <c r="T65" s="74">
        <v>0</v>
      </c>
      <c r="U65" s="463">
        <f>SUM(R65:T65)</f>
        <v>0</v>
      </c>
      <c r="V65" s="171">
        <v>0</v>
      </c>
      <c r="W65" s="74">
        <v>0</v>
      </c>
      <c r="X65" s="74">
        <v>0</v>
      </c>
      <c r="Y65" s="463">
        <f>SUM(V65:X65)</f>
        <v>0</v>
      </c>
      <c r="Z65" s="171">
        <v>0</v>
      </c>
      <c r="AA65" s="74">
        <v>0</v>
      </c>
      <c r="AB65" s="74">
        <v>0</v>
      </c>
      <c r="AC65" s="463">
        <f>SUM(Z65:AB65)</f>
        <v>0</v>
      </c>
      <c r="AD65" s="171">
        <v>0</v>
      </c>
      <c r="AE65" s="74">
        <v>0</v>
      </c>
      <c r="AF65" s="74">
        <v>0</v>
      </c>
      <c r="AG65" s="463">
        <f>SUM(AD65:AF65)</f>
        <v>0</v>
      </c>
      <c r="AH65" s="171">
        <v>0</v>
      </c>
      <c r="AI65" s="171">
        <v>0</v>
      </c>
      <c r="AJ65" s="171">
        <v>0</v>
      </c>
      <c r="AK65" s="565">
        <v>0</v>
      </c>
      <c r="AL65" s="171">
        <v>0</v>
      </c>
      <c r="AM65" s="171">
        <v>3</v>
      </c>
      <c r="AN65" s="171">
        <v>0</v>
      </c>
      <c r="AO65" s="171">
        <v>0</v>
      </c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463"/>
      <c r="BF65" s="415">
        <f t="shared" si="13"/>
        <v>0</v>
      </c>
    </row>
  </sheetData>
  <sheetProtection/>
  <mergeCells count="105">
    <mergeCell ref="A60:A65"/>
    <mergeCell ref="H62:H63"/>
    <mergeCell ref="H64:H65"/>
    <mergeCell ref="H53:H54"/>
    <mergeCell ref="A55:A57"/>
    <mergeCell ref="B55:B65"/>
    <mergeCell ref="C55:C65"/>
    <mergeCell ref="D55:D65"/>
    <mergeCell ref="E56:E65"/>
    <mergeCell ref="F56:F65"/>
    <mergeCell ref="G56:G65"/>
    <mergeCell ref="H56:H61"/>
    <mergeCell ref="A58:A59"/>
    <mergeCell ref="G35:G44"/>
    <mergeCell ref="H35:H40"/>
    <mergeCell ref="A40:A54"/>
    <mergeCell ref="H41:H42"/>
    <mergeCell ref="H43:H44"/>
    <mergeCell ref="E45:E54"/>
    <mergeCell ref="F45:F54"/>
    <mergeCell ref="G45:G54"/>
    <mergeCell ref="H45:H50"/>
    <mergeCell ref="H51:H52"/>
    <mergeCell ref="G24:G33"/>
    <mergeCell ref="H24:H29"/>
    <mergeCell ref="H30:H31"/>
    <mergeCell ref="H32:H33"/>
    <mergeCell ref="A34:A39"/>
    <mergeCell ref="B34:B54"/>
    <mergeCell ref="C34:C54"/>
    <mergeCell ref="D34:D54"/>
    <mergeCell ref="E35:E44"/>
    <mergeCell ref="F35:F44"/>
    <mergeCell ref="G14:G23"/>
    <mergeCell ref="H14:H19"/>
    <mergeCell ref="H20:H21"/>
    <mergeCell ref="H22:H23"/>
    <mergeCell ref="A24:A33"/>
    <mergeCell ref="B24:B33"/>
    <mergeCell ref="C24:C33"/>
    <mergeCell ref="D24:D33"/>
    <mergeCell ref="E24:E33"/>
    <mergeCell ref="F24:F33"/>
    <mergeCell ref="AP12:AS12"/>
    <mergeCell ref="AT12:AW12"/>
    <mergeCell ref="AX12:BA12"/>
    <mergeCell ref="BB12:BE12"/>
    <mergeCell ref="A14:A23"/>
    <mergeCell ref="B14:B23"/>
    <mergeCell ref="C14:C23"/>
    <mergeCell ref="D14:D23"/>
    <mergeCell ref="E14:E23"/>
    <mergeCell ref="F14:F23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Z11:AC11"/>
    <mergeCell ref="AD11:AG11"/>
    <mergeCell ref="AH11:AK11"/>
    <mergeCell ref="AL11:AO11"/>
    <mergeCell ref="AP11:AS11"/>
    <mergeCell ref="AT11:AW11"/>
    <mergeCell ref="H11:H13"/>
    <mergeCell ref="I11:I13"/>
    <mergeCell ref="J11:M11"/>
    <mergeCell ref="N11:Q11"/>
    <mergeCell ref="R11:U11"/>
    <mergeCell ref="V11:Y11"/>
    <mergeCell ref="A10:I10"/>
    <mergeCell ref="J10:BE10"/>
    <mergeCell ref="BF10:BF13"/>
    <mergeCell ref="A11:A13"/>
    <mergeCell ref="B11:B13"/>
    <mergeCell ref="C11:C13"/>
    <mergeCell ref="D11:D13"/>
    <mergeCell ref="E11:E13"/>
    <mergeCell ref="F11:F13"/>
    <mergeCell ref="G11:G13"/>
    <mergeCell ref="A1:Z1"/>
    <mergeCell ref="A2:Z2"/>
    <mergeCell ref="A3:Z3"/>
    <mergeCell ref="A6:D6"/>
    <mergeCell ref="B7:C7"/>
    <mergeCell ref="B8:C8"/>
    <mergeCell ref="J34:M34"/>
    <mergeCell ref="N34:Q34"/>
    <mergeCell ref="R34:U34"/>
    <mergeCell ref="J55:M55"/>
    <mergeCell ref="N55:Q55"/>
    <mergeCell ref="R55:U55"/>
    <mergeCell ref="AH55:AK55"/>
    <mergeCell ref="AL55:AO55"/>
    <mergeCell ref="V34:Y34"/>
    <mergeCell ref="Z34:AC34"/>
    <mergeCell ref="AD34:AG34"/>
    <mergeCell ref="V55:Y55"/>
    <mergeCell ref="Z55:AC55"/>
    <mergeCell ref="AD55:AG5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V20"/>
  <sheetViews>
    <sheetView zoomScale="65" zoomScaleNormal="65" zoomScalePageLayoutView="0" workbookViewId="0" topLeftCell="F10">
      <selection activeCell="U13" sqref="U13"/>
    </sheetView>
  </sheetViews>
  <sheetFormatPr defaultColWidth="11.421875" defaultRowHeight="15"/>
  <cols>
    <col min="1" max="1" width="27.7109375" style="0" customWidth="1"/>
    <col min="2" max="2" width="11.7109375" style="0" customWidth="1"/>
    <col min="3" max="3" width="21.28125" style="0" customWidth="1"/>
    <col min="4" max="4" width="37.7109375" style="0" customWidth="1"/>
    <col min="5" max="5" width="24.7109375" style="0" customWidth="1"/>
    <col min="6" max="6" width="20.421875" style="0" customWidth="1"/>
    <col min="7" max="7" width="21.57421875" style="0" bestFit="1" customWidth="1"/>
    <col min="8" max="10" width="18.00390625" style="0" customWidth="1"/>
    <col min="11" max="11" width="16.57421875" style="0" customWidth="1"/>
    <col min="12" max="12" width="16.140625" style="0" customWidth="1"/>
    <col min="13" max="13" width="15.28125" style="0" customWidth="1"/>
    <col min="14" max="14" width="13.28125" style="0" customWidth="1"/>
    <col min="15" max="15" width="15.8515625" style="0" customWidth="1"/>
    <col min="16" max="16" width="17.140625" style="0" hidden="1" customWidth="1"/>
    <col min="17" max="17" width="16.8515625" style="0" hidden="1" customWidth="1"/>
    <col min="18" max="18" width="17.57421875" style="0" hidden="1" customWidth="1"/>
    <col min="19" max="19" width="5.00390625" style="0" hidden="1" customWidth="1"/>
    <col min="20" max="20" width="22.7109375" style="0" customWidth="1"/>
    <col min="21" max="28" width="20.8515625" style="0" customWidth="1"/>
  </cols>
  <sheetData>
    <row r="1" spans="1:20" s="7" customFormat="1" ht="26.25">
      <c r="A1" s="620" t="s">
        <v>20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</row>
    <row r="2" spans="1:21" s="7" customFormat="1" ht="26.25">
      <c r="A2" s="620" t="s">
        <v>25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4"/>
    </row>
    <row r="3" spans="1:21" s="7" customFormat="1" ht="26.25">
      <c r="A3" s="620" t="s">
        <v>22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4"/>
    </row>
    <row r="4" spans="1:21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="7" customFormat="1" ht="15.75" thickBot="1"/>
    <row r="6" spans="1:5" s="7" customFormat="1" ht="15">
      <c r="A6" s="621" t="s">
        <v>0</v>
      </c>
      <c r="B6" s="622"/>
      <c r="C6" s="623"/>
      <c r="D6" s="624"/>
      <c r="E6" s="19"/>
    </row>
    <row r="7" spans="1:5" s="7" customFormat="1" ht="15">
      <c r="A7" s="5" t="s">
        <v>1</v>
      </c>
      <c r="B7" s="625" t="s">
        <v>2</v>
      </c>
      <c r="C7" s="626"/>
      <c r="D7" s="1" t="s">
        <v>27</v>
      </c>
      <c r="E7" s="19"/>
    </row>
    <row r="8" spans="1:5" s="7" customFormat="1" ht="27" customHeight="1" thickBot="1">
      <c r="A8" s="21" t="s">
        <v>28</v>
      </c>
      <c r="B8" s="596" t="s">
        <v>30</v>
      </c>
      <c r="C8" s="597"/>
      <c r="D8" s="2" t="s">
        <v>31</v>
      </c>
      <c r="E8" s="20"/>
    </row>
    <row r="9" spans="1:5" s="7" customFormat="1" ht="15.75" thickBot="1">
      <c r="A9" s="20"/>
      <c r="B9" s="20"/>
      <c r="C9" s="20"/>
      <c r="D9" s="20"/>
      <c r="E9" s="20"/>
    </row>
    <row r="10" spans="1:20" s="7" customFormat="1" ht="27" thickBot="1">
      <c r="A10" s="935" t="s">
        <v>3</v>
      </c>
      <c r="B10" s="936"/>
      <c r="C10" s="936"/>
      <c r="D10" s="936"/>
      <c r="E10" s="936"/>
      <c r="F10" s="936"/>
      <c r="G10" s="937"/>
      <c r="H10" s="992">
        <v>2021</v>
      </c>
      <c r="I10" s="993"/>
      <c r="J10" s="993"/>
      <c r="K10" s="993"/>
      <c r="L10" s="993"/>
      <c r="M10" s="993"/>
      <c r="N10" s="993"/>
      <c r="O10" s="993"/>
      <c r="P10" s="993"/>
      <c r="Q10" s="993"/>
      <c r="R10" s="993"/>
      <c r="S10" s="994"/>
      <c r="T10" s="990" t="s">
        <v>24</v>
      </c>
    </row>
    <row r="11" spans="1:20" s="7" customFormat="1" ht="39" thickBot="1">
      <c r="A11" s="13" t="s">
        <v>21</v>
      </c>
      <c r="B11" s="32" t="s">
        <v>26</v>
      </c>
      <c r="C11" s="14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9</v>
      </c>
      <c r="I11" s="14" t="s">
        <v>23</v>
      </c>
      <c r="J11" s="14" t="s">
        <v>10</v>
      </c>
      <c r="K11" s="14" t="s">
        <v>11</v>
      </c>
      <c r="L11" s="14" t="s">
        <v>12</v>
      </c>
      <c r="M11" s="14" t="s">
        <v>13</v>
      </c>
      <c r="N11" s="14" t="s">
        <v>14</v>
      </c>
      <c r="O11" s="15" t="s">
        <v>15</v>
      </c>
      <c r="P11" s="13" t="s">
        <v>16</v>
      </c>
      <c r="Q11" s="14" t="s">
        <v>17</v>
      </c>
      <c r="R11" s="14" t="s">
        <v>18</v>
      </c>
      <c r="S11" s="14" t="s">
        <v>19</v>
      </c>
      <c r="T11" s="991"/>
    </row>
    <row r="12" spans="1:22" s="23" customFormat="1" ht="76.5" customHeight="1">
      <c r="A12" s="42" t="s">
        <v>32</v>
      </c>
      <c r="B12" s="926">
        <v>14007</v>
      </c>
      <c r="C12" s="926" t="s">
        <v>33</v>
      </c>
      <c r="D12" s="926" t="s">
        <v>46</v>
      </c>
      <c r="E12" s="22" t="s">
        <v>34</v>
      </c>
      <c r="F12" s="24">
        <v>2000</v>
      </c>
      <c r="G12" s="33" t="s">
        <v>35</v>
      </c>
      <c r="H12" s="39">
        <v>500</v>
      </c>
      <c r="I12" s="39">
        <v>372</v>
      </c>
      <c r="J12" s="25">
        <v>369</v>
      </c>
      <c r="K12" s="28">
        <v>453</v>
      </c>
      <c r="L12" s="28">
        <v>379</v>
      </c>
      <c r="M12" s="36">
        <v>339</v>
      </c>
      <c r="N12" s="36">
        <v>373</v>
      </c>
      <c r="O12" s="36">
        <v>350</v>
      </c>
      <c r="P12" s="37"/>
      <c r="Q12" s="37"/>
      <c r="R12" s="37"/>
      <c r="S12" s="557"/>
      <c r="T12" s="560">
        <f>SUM(H12:O12)</f>
        <v>3135</v>
      </c>
      <c r="U12" s="26"/>
      <c r="V12" s="27"/>
    </row>
    <row r="13" spans="1:22" s="7" customFormat="1" ht="92.25" customHeight="1">
      <c r="A13" s="29" t="s">
        <v>36</v>
      </c>
      <c r="B13" s="928"/>
      <c r="C13" s="928"/>
      <c r="D13" s="928"/>
      <c r="E13" s="29" t="s">
        <v>37</v>
      </c>
      <c r="F13" s="18">
        <v>60000</v>
      </c>
      <c r="G13" s="30" t="s">
        <v>38</v>
      </c>
      <c r="H13" s="102">
        <v>9257</v>
      </c>
      <c r="I13" s="102">
        <v>22507</v>
      </c>
      <c r="J13" s="31">
        <v>24330</v>
      </c>
      <c r="K13" s="31">
        <v>22676</v>
      </c>
      <c r="L13" s="31">
        <v>19496</v>
      </c>
      <c r="M13" s="40">
        <v>20496</v>
      </c>
      <c r="N13" s="40">
        <v>47915</v>
      </c>
      <c r="O13" s="40">
        <v>21400</v>
      </c>
      <c r="P13" s="40"/>
      <c r="Q13" s="38"/>
      <c r="R13" s="18"/>
      <c r="S13" s="558"/>
      <c r="T13" s="561">
        <f>SUM(H13:O13)</f>
        <v>188077</v>
      </c>
      <c r="U13" s="8"/>
      <c r="V13" s="9"/>
    </row>
    <row r="14" spans="1:20" s="7" customFormat="1" ht="69.75" customHeight="1">
      <c r="A14" s="41" t="s">
        <v>32</v>
      </c>
      <c r="B14" s="947">
        <v>13994</v>
      </c>
      <c r="C14" s="947" t="s">
        <v>39</v>
      </c>
      <c r="D14" s="947" t="s">
        <v>55</v>
      </c>
      <c r="E14" s="34" t="s">
        <v>40</v>
      </c>
      <c r="F14" s="18">
        <v>2</v>
      </c>
      <c r="G14" s="30" t="s">
        <v>41</v>
      </c>
      <c r="H14" s="102">
        <v>0</v>
      </c>
      <c r="I14" s="102">
        <v>0</v>
      </c>
      <c r="J14" s="102">
        <v>1</v>
      </c>
      <c r="K14" s="31">
        <v>0</v>
      </c>
      <c r="L14" s="31">
        <v>0</v>
      </c>
      <c r="M14" s="40">
        <v>1</v>
      </c>
      <c r="N14" s="40">
        <v>1</v>
      </c>
      <c r="O14" s="40">
        <v>0</v>
      </c>
      <c r="P14" s="17"/>
      <c r="Q14" s="38"/>
      <c r="R14" s="18"/>
      <c r="S14" s="559"/>
      <c r="T14" s="561">
        <f>SUM(H14:O14)</f>
        <v>3</v>
      </c>
    </row>
    <row r="15" spans="1:20" s="7" customFormat="1" ht="91.5" customHeight="1">
      <c r="A15" s="29" t="s">
        <v>36</v>
      </c>
      <c r="B15" s="947"/>
      <c r="C15" s="947"/>
      <c r="D15" s="947"/>
      <c r="E15" s="35" t="s">
        <v>42</v>
      </c>
      <c r="F15" s="18">
        <v>20</v>
      </c>
      <c r="G15" s="30" t="s">
        <v>43</v>
      </c>
      <c r="H15" s="102">
        <v>0</v>
      </c>
      <c r="I15" s="102">
        <v>0</v>
      </c>
      <c r="J15" s="102">
        <v>0</v>
      </c>
      <c r="K15" s="31">
        <v>0</v>
      </c>
      <c r="L15" s="31">
        <v>0</v>
      </c>
      <c r="M15" s="40">
        <v>0</v>
      </c>
      <c r="N15" s="40">
        <v>0</v>
      </c>
      <c r="O15" s="40">
        <v>0</v>
      </c>
      <c r="P15" s="17"/>
      <c r="Q15" s="38"/>
      <c r="R15" s="18"/>
      <c r="S15" s="559"/>
      <c r="T15" s="561">
        <f>SUM(H15:O15)</f>
        <v>0</v>
      </c>
    </row>
    <row r="16" spans="1:20" s="7" customFormat="1" ht="75" customHeight="1" thickBot="1">
      <c r="A16" s="29" t="s">
        <v>44</v>
      </c>
      <c r="B16" s="947"/>
      <c r="C16" s="947"/>
      <c r="D16" s="947"/>
      <c r="E16" s="35" t="s">
        <v>133</v>
      </c>
      <c r="F16" s="18">
        <v>30</v>
      </c>
      <c r="G16" s="30" t="s">
        <v>45</v>
      </c>
      <c r="H16" s="102">
        <v>0</v>
      </c>
      <c r="I16" s="102">
        <v>0</v>
      </c>
      <c r="J16" s="102">
        <v>21</v>
      </c>
      <c r="K16" s="31">
        <v>0</v>
      </c>
      <c r="L16" s="31">
        <v>0</v>
      </c>
      <c r="M16" s="40">
        <v>5</v>
      </c>
      <c r="N16" s="40">
        <v>0</v>
      </c>
      <c r="O16" s="40">
        <v>0</v>
      </c>
      <c r="P16" s="17"/>
      <c r="Q16" s="38"/>
      <c r="R16" s="18"/>
      <c r="S16" s="559"/>
      <c r="T16" s="562">
        <f>SUM(H16:O16)</f>
        <v>26</v>
      </c>
    </row>
    <row r="17" s="7" customFormat="1" ht="15"/>
    <row r="18" s="7" customFormat="1" ht="15"/>
    <row r="19" s="7" customFormat="1" ht="15" customHeight="1">
      <c r="D19"/>
    </row>
    <row r="20" s="7" customFormat="1" ht="15">
      <c r="D20"/>
    </row>
  </sheetData>
  <sheetProtection/>
  <mergeCells count="15">
    <mergeCell ref="B8:C8"/>
    <mergeCell ref="T10:T11"/>
    <mergeCell ref="H10:S10"/>
    <mergeCell ref="A1:T1"/>
    <mergeCell ref="A2:T2"/>
    <mergeCell ref="A3:T3"/>
    <mergeCell ref="A6:D6"/>
    <mergeCell ref="B7:C7"/>
    <mergeCell ref="B14:B16"/>
    <mergeCell ref="C14:C16"/>
    <mergeCell ref="D14:D16"/>
    <mergeCell ref="A10:G10"/>
    <mergeCell ref="B12:B13"/>
    <mergeCell ref="C12:C13"/>
    <mergeCell ref="D12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16"/>
  <sheetViews>
    <sheetView zoomScale="62" zoomScaleNormal="62" zoomScalePageLayoutView="0" workbookViewId="0" topLeftCell="A7">
      <selection activeCell="J19" sqref="J19"/>
    </sheetView>
  </sheetViews>
  <sheetFormatPr defaultColWidth="11.421875" defaultRowHeight="15"/>
  <cols>
    <col min="1" max="1" width="28.140625" style="0" customWidth="1"/>
    <col min="2" max="2" width="8.8515625" style="0" customWidth="1"/>
    <col min="3" max="3" width="20.00390625" style="0" customWidth="1"/>
    <col min="4" max="4" width="35.7109375" style="0" customWidth="1"/>
    <col min="5" max="5" width="21.140625" style="0" customWidth="1"/>
    <col min="6" max="6" width="12.421875" style="0" customWidth="1"/>
    <col min="7" max="7" width="21.7109375" style="0" customWidth="1"/>
    <col min="8" max="8" width="11.8515625" style="0" customWidth="1"/>
    <col min="9" max="9" width="14.8515625" style="0" customWidth="1"/>
    <col min="10" max="15" width="12.140625" style="0" customWidth="1"/>
    <col min="16" max="16" width="22.7109375" style="0" customWidth="1"/>
    <col min="17" max="24" width="20.8515625" style="0" customWidth="1"/>
  </cols>
  <sheetData>
    <row r="1" spans="1:16" s="7" customFormat="1" ht="26.25">
      <c r="A1" s="620" t="s">
        <v>20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</row>
    <row r="2" spans="1:17" s="7" customFormat="1" ht="26.25">
      <c r="A2" s="620" t="s">
        <v>25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4"/>
    </row>
    <row r="3" spans="1:17" s="7" customFormat="1" ht="26.25">
      <c r="A3" s="620" t="s">
        <v>22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4"/>
    </row>
    <row r="4" spans="1:17" s="7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="7" customFormat="1" ht="15.75" thickBot="1"/>
    <row r="6" spans="1:5" s="7" customFormat="1" ht="15">
      <c r="A6" s="621" t="s">
        <v>0</v>
      </c>
      <c r="B6" s="622"/>
      <c r="C6" s="623"/>
      <c r="D6" s="624"/>
      <c r="E6" s="19"/>
    </row>
    <row r="7" spans="1:5" s="7" customFormat="1" ht="15">
      <c r="A7" s="5" t="s">
        <v>1</v>
      </c>
      <c r="B7" s="625" t="s">
        <v>2</v>
      </c>
      <c r="C7" s="626"/>
      <c r="D7" s="1" t="s">
        <v>27</v>
      </c>
      <c r="E7" s="19"/>
    </row>
    <row r="8" spans="1:5" s="7" customFormat="1" ht="30.75" thickBot="1">
      <c r="A8" s="6" t="s">
        <v>28</v>
      </c>
      <c r="B8" s="995" t="s">
        <v>30</v>
      </c>
      <c r="C8" s="996"/>
      <c r="D8" s="44" t="s">
        <v>47</v>
      </c>
      <c r="E8" s="20"/>
    </row>
    <row r="9" spans="1:5" s="7" customFormat="1" ht="15.75" thickBot="1">
      <c r="A9" s="20"/>
      <c r="B9" s="20"/>
      <c r="C9" s="20"/>
      <c r="D9" s="20"/>
      <c r="E9" s="20"/>
    </row>
    <row r="10" spans="1:16" s="7" customFormat="1" ht="27" thickBot="1">
      <c r="A10" s="935" t="s">
        <v>3</v>
      </c>
      <c r="B10" s="936"/>
      <c r="C10" s="936"/>
      <c r="D10" s="936"/>
      <c r="E10" s="936"/>
      <c r="F10" s="936"/>
      <c r="G10" s="937"/>
      <c r="H10" s="992">
        <v>2021</v>
      </c>
      <c r="I10" s="993"/>
      <c r="J10" s="993"/>
      <c r="K10" s="993"/>
      <c r="L10" s="993"/>
      <c r="M10" s="994"/>
      <c r="N10" s="556"/>
      <c r="O10" s="556"/>
      <c r="P10" s="990" t="s">
        <v>24</v>
      </c>
    </row>
    <row r="11" spans="1:16" s="7" customFormat="1" ht="66" customHeight="1">
      <c r="A11" s="10" t="s">
        <v>21</v>
      </c>
      <c r="B11" s="11" t="s">
        <v>26</v>
      </c>
      <c r="C11" s="12" t="s">
        <v>4</v>
      </c>
      <c r="D11" s="12" t="s">
        <v>5</v>
      </c>
      <c r="E11" s="12" t="s">
        <v>6</v>
      </c>
      <c r="F11" s="12" t="s">
        <v>7</v>
      </c>
      <c r="G11" s="16" t="s">
        <v>8</v>
      </c>
      <c r="H11" s="45" t="s">
        <v>9</v>
      </c>
      <c r="I11" s="45" t="s">
        <v>23</v>
      </c>
      <c r="J11" s="45" t="s">
        <v>10</v>
      </c>
      <c r="K11" s="351" t="s">
        <v>11</v>
      </c>
      <c r="L11" s="351" t="s">
        <v>12</v>
      </c>
      <c r="M11" s="351" t="s">
        <v>13</v>
      </c>
      <c r="N11" s="534" t="s">
        <v>14</v>
      </c>
      <c r="O11" s="534" t="s">
        <v>15</v>
      </c>
      <c r="P11" s="991"/>
    </row>
    <row r="12" spans="1:18" s="7" customFormat="1" ht="62.25" customHeight="1">
      <c r="A12" s="997" t="s">
        <v>48</v>
      </c>
      <c r="B12" s="1000">
        <v>13602</v>
      </c>
      <c r="C12" s="1000" t="s">
        <v>49</v>
      </c>
      <c r="D12" s="1000" t="s">
        <v>56</v>
      </c>
      <c r="E12" s="46" t="s">
        <v>50</v>
      </c>
      <c r="F12" s="47">
        <v>35000</v>
      </c>
      <c r="G12" s="48" t="s">
        <v>264</v>
      </c>
      <c r="H12" s="49">
        <v>512</v>
      </c>
      <c r="I12" s="50">
        <v>490</v>
      </c>
      <c r="J12" s="49">
        <v>797</v>
      </c>
      <c r="K12" s="49">
        <v>741</v>
      </c>
      <c r="L12" s="49">
        <v>655</v>
      </c>
      <c r="M12" s="49">
        <v>960</v>
      </c>
      <c r="N12" s="49">
        <v>1391</v>
      </c>
      <c r="O12" s="49">
        <v>700</v>
      </c>
      <c r="P12" s="51">
        <f>SUM(H12:O12)</f>
        <v>6246</v>
      </c>
      <c r="Q12" s="8"/>
      <c r="R12" s="9"/>
    </row>
    <row r="13" spans="1:18" s="7" customFormat="1" ht="50.25" customHeight="1">
      <c r="A13" s="998"/>
      <c r="B13" s="1000"/>
      <c r="C13" s="1000"/>
      <c r="D13" s="1000"/>
      <c r="E13" s="52" t="s">
        <v>51</v>
      </c>
      <c r="F13" s="53">
        <v>300</v>
      </c>
      <c r="G13" s="54" t="s">
        <v>52</v>
      </c>
      <c r="H13" s="49">
        <v>22</v>
      </c>
      <c r="I13" s="49">
        <v>21</v>
      </c>
      <c r="J13" s="49">
        <v>24</v>
      </c>
      <c r="K13" s="49">
        <v>25</v>
      </c>
      <c r="L13" s="49">
        <v>23</v>
      </c>
      <c r="M13" s="49">
        <v>25</v>
      </c>
      <c r="N13" s="49">
        <v>27</v>
      </c>
      <c r="O13" s="49">
        <v>26</v>
      </c>
      <c r="P13" s="51">
        <f>SUM(H13:O13)</f>
        <v>193</v>
      </c>
      <c r="Q13" s="8"/>
      <c r="R13" s="9"/>
    </row>
    <row r="14" spans="1:16" s="7" customFormat="1" ht="89.25" customHeight="1">
      <c r="A14" s="999"/>
      <c r="B14" s="1000"/>
      <c r="C14" s="1000"/>
      <c r="D14" s="1000"/>
      <c r="E14" s="55" t="s">
        <v>53</v>
      </c>
      <c r="F14" s="53">
        <v>1500</v>
      </c>
      <c r="G14" s="54" t="s">
        <v>54</v>
      </c>
      <c r="H14" s="49">
        <v>129</v>
      </c>
      <c r="I14" s="49">
        <v>96</v>
      </c>
      <c r="J14" s="49">
        <v>102</v>
      </c>
      <c r="K14" s="49">
        <v>129</v>
      </c>
      <c r="L14" s="49">
        <v>144</v>
      </c>
      <c r="M14" s="49">
        <v>161</v>
      </c>
      <c r="N14" s="49">
        <v>242</v>
      </c>
      <c r="O14" s="49">
        <v>90</v>
      </c>
      <c r="P14" s="51">
        <f>SUM(H14:O14)</f>
        <v>1093</v>
      </c>
    </row>
    <row r="15" s="7" customFormat="1" ht="15">
      <c r="G15"/>
    </row>
    <row r="16" s="7" customFormat="1" ht="15">
      <c r="G16"/>
    </row>
  </sheetData>
  <sheetProtection/>
  <mergeCells count="13">
    <mergeCell ref="A10:G10"/>
    <mergeCell ref="P10:P11"/>
    <mergeCell ref="A12:A14"/>
    <mergeCell ref="B12:B14"/>
    <mergeCell ref="C12:C14"/>
    <mergeCell ref="D12:D14"/>
    <mergeCell ref="H10:M10"/>
    <mergeCell ref="A1:P1"/>
    <mergeCell ref="A2:P2"/>
    <mergeCell ref="A3:P3"/>
    <mergeCell ref="A6:D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Baqueiro Gorocica Miriam Guadalupe</cp:lastModifiedBy>
  <cp:lastPrinted>2019-11-20T19:19:23Z</cp:lastPrinted>
  <dcterms:created xsi:type="dcterms:W3CDTF">2018-12-05T18:41:01Z</dcterms:created>
  <dcterms:modified xsi:type="dcterms:W3CDTF">2021-08-16T19:27:26Z</dcterms:modified>
  <cp:category/>
  <cp:version/>
  <cp:contentType/>
  <cp:contentStatus/>
</cp:coreProperties>
</file>